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3" sheetId="4684" r:id="rId2"/>
    <sheet name="GIRO 7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'G-3'!$A$1:$U$58</definedName>
    <definedName name="_xlnm.Print_Area" localSheetId="3">'G-4'!$A$1:$U$58</definedName>
    <definedName name="_xlnm.Print_Area" localSheetId="2">'GIRO 7'!$A$1:$U$58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D27" i="4688" s="1"/>
  <c r="J40" i="4689"/>
  <c r="P27" i="4688" s="1"/>
  <c r="J31" i="4689"/>
  <c r="P23" i="4688" s="1"/>
  <c r="J36" i="4689"/>
  <c r="J33" i="4689"/>
  <c r="Z23" i="4688" s="1"/>
  <c r="J30" i="4689"/>
  <c r="J23" i="4688" s="1"/>
  <c r="J34" i="4689"/>
  <c r="AF23" i="4688" s="1"/>
  <c r="J32" i="4689"/>
  <c r="U23" i="4688" s="1"/>
  <c r="J28" i="4689"/>
  <c r="D23" i="4688" s="1"/>
  <c r="J24" i="4689"/>
  <c r="Z19" i="4688" s="1"/>
  <c r="J26" i="4689"/>
  <c r="AK19" i="4688" s="1"/>
  <c r="J25" i="4689"/>
  <c r="AF19" i="4688" s="1"/>
  <c r="J23" i="4689"/>
  <c r="U19" i="4688" s="1"/>
  <c r="J22" i="4689"/>
  <c r="P19" i="4688" s="1"/>
  <c r="J20" i="4689"/>
  <c r="G19" i="4688" s="1"/>
  <c r="J10" i="4689"/>
  <c r="D15" i="4688" s="1"/>
  <c r="J16" i="4689"/>
  <c r="AF15" i="4688" s="1"/>
  <c r="J14" i="4689"/>
  <c r="U15" i="4688" s="1"/>
  <c r="J13" i="4689"/>
  <c r="P15" i="4688" s="1"/>
  <c r="AN22" i="4688"/>
  <c r="CB19" i="4688" s="1"/>
  <c r="AJ22" i="4688"/>
  <c r="BX19" i="4688" s="1"/>
  <c r="AL22" i="4688"/>
  <c r="BZ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J42" i="4689"/>
  <c r="J38" i="4689"/>
  <c r="J39" i="4689"/>
  <c r="AO23" i="4688"/>
  <c r="J35" i="4689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<sst xmlns="http://schemas.openxmlformats.org/spreadsheetml/2006/main" count="754" uniqueCount="156">
  <si>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</si>
  <si>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</si>
  <si>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</si>
  <si>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</si>
  <si>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</si>
  <si>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</si>
  <si>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</si>
  <si>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</si>
  <si>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</si>
  <si>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</si>
  <si>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</si>
  <si>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</si>
  <si>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</si>
  <si>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</si>
  <si>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</si>
  <si>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</si>
  <si>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</si>
  <si>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</si>
  <si>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</si>
  <si>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</si>
  <si>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</si>
  <si>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</si>
  <si>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</si>
  <si>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</si>
  <si>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</si>
  <si>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</si>
  <si>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</si>
  <si>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</si>
  <si>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</si>
  <si>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</si>
  <si>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</si>
  <si>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</si>
  <si>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</si>
  <si>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</si>
  <si>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</si>
  <si>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</si>
  <si>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</si>
  <si>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</si>
  <si>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</si>
  <si>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</si>
  <si>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</si>
  <si>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</si>
  <si>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</si>
  <si>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</si>
  <si>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</si>
  <si>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</si>
  <si>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</si>
  <si>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</si>
  <si>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</si>
  <si>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</si>
  <si>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</si>
  <si>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</si>
  <si>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</si>
  <si>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</si>
  <si>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</si>
  <si>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</si>
  <si>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</si>
  <si>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</si>
  <si>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</si>
  <si>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</si>
  <si>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</si>
  <si>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</si>
  <si>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</si>
  <si>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</si>
  <si>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</si>
  <si>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</si>
  <si>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</si>
  <si>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</si>
  <si>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</si>
  <si>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</si>
  <si>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</si>
  <si>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</si>
  <si>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</si>
  <si>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</si>
  <si>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</si>
  <si>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</si>
  <si>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</si>
  <si>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</si>
  <si>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</si>
  <si>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</si>
  <si>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</si>
  <si>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</si>
  <si>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</si>
  <si>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</si>
  <si>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</si>
  <si>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</si>
  <si>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</si>
  <si>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</si>
  <si>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</si>
  <si>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</si>
  <si>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</si>
  <si>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</si>
  <si>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</si>
  <si>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</si>
  <si>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</si>
  <si>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</si>
  <si>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</si>
  <si>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</si>
  <si>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</si>
  <si>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</si>
  <si>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</si>
  <si>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</si>
  <si>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</si>
  <si>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</si>
  <si>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</si>
  <si>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</si>
  <si>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</si>
  <si>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</si>
  <si>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</si>
  <si>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</si>
  <si>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</si>
  <si>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</si>
  <si>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</si>
  <si>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</si>
  <si>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</si>
  <si>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</si>
  <si>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</si>
  <si>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</si>
  <si>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</si>
  <si>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</si>
  <si>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</si>
  <si>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</si>
  <si>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</si>
  <si>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</si>
  <si>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</si>
  <si>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</si>
  <si>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</si>
  <si>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</si>
  <si>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</si>
  <si>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</si>
  <si>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</si>
  <si>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</si>
  <si>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</si>
  <si>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</si>
  <si>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</si>
  <si>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</si>
  <si>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</si>
  <si>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</si>
  <si>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</si>
  <si>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</si>
  <si>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</si>
  <si>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</si>
  <si>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</si>
  <si>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</si>
  <si>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</si>
  <si>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</si>
  <si>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80B - CR 38</t>
  </si>
  <si>
    <t>80B38</t>
  </si>
  <si>
    <t>JHONY NAVARRO</t>
  </si>
  <si>
    <t>ADOLFREDO FLOREZ</t>
  </si>
  <si>
    <t>IVAN FONSECA</t>
  </si>
  <si>
    <t>GEOVANNIS GONZALEZ</t>
  </si>
  <si>
    <t>16:00 -17:00</t>
  </si>
  <si>
    <t>GIRO7 (OCC-NOR)</t>
  </si>
  <si>
    <t>3                  (OCC-OR)</t>
  </si>
  <si>
    <t>GIRO 7                (OCC-NOR)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</si>
</sst>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8" fillId="0" borderId="6" xfId="0" applyFont="1" applyFill="1" applyBorder="1" applyAlignment="1" applyProtection="1">
      <alignment horizontal="center" vertical="center" wrapText="1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76.5</c:v>
                </c:pt>
                <c:pt idx="1">
                  <c:v>95</c:v>
                </c:pt>
                <c:pt idx="2">
                  <c:v>127.5</c:v>
                </c:pt>
                <c:pt idx="3">
                  <c:v>150</c:v>
                </c:pt>
                <c:pt idx="4">
                  <c:v>125</c:v>
                </c:pt>
                <c:pt idx="5">
                  <c:v>115.5</c:v>
                </c:pt>
                <c:pt idx="6">
                  <c:v>127.5</c:v>
                </c:pt>
                <c:pt idx="7">
                  <c:v>123</c:v>
                </c:pt>
                <c:pt idx="8">
                  <c:v>108</c:v>
                </c:pt>
                <c:pt idx="9">
                  <c:v>131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921024"/>
        <c:axId val="67928832"/>
      </c:barChart>
      <c:catAx>
        <c:axId val="6792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92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28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92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163.5</c:v>
                </c:pt>
                <c:pt idx="1">
                  <c:v>176</c:v>
                </c:pt>
                <c:pt idx="2">
                  <c:v>168.5</c:v>
                </c:pt>
                <c:pt idx="3">
                  <c:v>137.5</c:v>
                </c:pt>
                <c:pt idx="4">
                  <c:v>169.5</c:v>
                </c:pt>
                <c:pt idx="5">
                  <c:v>166</c:v>
                </c:pt>
                <c:pt idx="6">
                  <c:v>177</c:v>
                </c:pt>
                <c:pt idx="7">
                  <c:v>178</c:v>
                </c:pt>
                <c:pt idx="8">
                  <c:v>189.5</c:v>
                </c:pt>
                <c:pt idx="9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76960"/>
        <c:axId val="75184384"/>
      </c:barChart>
      <c:catAx>
        <c:axId val="7517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8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7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192.5</c:v>
                </c:pt>
                <c:pt idx="1">
                  <c:v>216</c:v>
                </c:pt>
                <c:pt idx="2">
                  <c:v>209.5</c:v>
                </c:pt>
                <c:pt idx="3">
                  <c:v>192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04096"/>
        <c:axId val="75309824"/>
      </c:barChart>
      <c:catAx>
        <c:axId val="7520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0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0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0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163</c:v>
                </c:pt>
                <c:pt idx="1">
                  <c:v>165.5</c:v>
                </c:pt>
                <c:pt idx="2">
                  <c:v>186.5</c:v>
                </c:pt>
                <c:pt idx="3">
                  <c:v>160.5</c:v>
                </c:pt>
                <c:pt idx="4">
                  <c:v>213.5</c:v>
                </c:pt>
                <c:pt idx="5">
                  <c:v>181</c:v>
                </c:pt>
                <c:pt idx="6">
                  <c:v>198.5</c:v>
                </c:pt>
                <c:pt idx="7">
                  <c:v>167.5</c:v>
                </c:pt>
                <c:pt idx="8">
                  <c:v>159</c:v>
                </c:pt>
                <c:pt idx="9">
                  <c:v>176.5</c:v>
                </c:pt>
                <c:pt idx="10">
                  <c:v>188</c:v>
                </c:pt>
                <c:pt idx="11">
                  <c:v>210.5</c:v>
                </c:pt>
                <c:pt idx="12">
                  <c:v>223.5</c:v>
                </c:pt>
                <c:pt idx="13">
                  <c:v>161</c:v>
                </c:pt>
                <c:pt idx="14">
                  <c:v>197.5</c:v>
                </c:pt>
                <c:pt idx="15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37728"/>
        <c:axId val="75340800"/>
      </c:barChart>
      <c:catAx>
        <c:axId val="7533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4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4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3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513.5</c:v>
                </c:pt>
                <c:pt idx="1">
                  <c:v>523.5</c:v>
                </c:pt>
                <c:pt idx="2">
                  <c:v>588</c:v>
                </c:pt>
                <c:pt idx="3">
                  <c:v>537.5</c:v>
                </c:pt>
                <c:pt idx="4">
                  <c:v>599.5</c:v>
                </c:pt>
                <c:pt idx="5">
                  <c:v>549.5</c:v>
                </c:pt>
                <c:pt idx="6">
                  <c:v>551</c:v>
                </c:pt>
                <c:pt idx="7">
                  <c:v>511</c:v>
                </c:pt>
                <c:pt idx="8">
                  <c:v>475</c:v>
                </c:pt>
                <c:pt idx="9">
                  <c:v>482.5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12288"/>
        <c:axId val="77223808"/>
      </c:barChart>
      <c:catAx>
        <c:axId val="7721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2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2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1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528</c:v>
                </c:pt>
                <c:pt idx="1">
                  <c:v>578</c:v>
                </c:pt>
                <c:pt idx="2">
                  <c:v>557.5</c:v>
                </c:pt>
                <c:pt idx="3">
                  <c:v>572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43520"/>
        <c:axId val="77263232"/>
      </c:barChart>
      <c:catAx>
        <c:axId val="7724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6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4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513</c:v>
                </c:pt>
                <c:pt idx="1">
                  <c:v>494.5</c:v>
                </c:pt>
                <c:pt idx="2">
                  <c:v>516</c:v>
                </c:pt>
                <c:pt idx="3">
                  <c:v>480.5</c:v>
                </c:pt>
                <c:pt idx="4">
                  <c:v>532</c:v>
                </c:pt>
                <c:pt idx="5">
                  <c:v>493</c:v>
                </c:pt>
                <c:pt idx="6">
                  <c:v>515.5</c:v>
                </c:pt>
                <c:pt idx="7">
                  <c:v>458.5</c:v>
                </c:pt>
                <c:pt idx="8">
                  <c:v>445.5</c:v>
                </c:pt>
                <c:pt idx="9">
                  <c:v>446</c:v>
                </c:pt>
                <c:pt idx="10">
                  <c:v>452</c:v>
                </c:pt>
                <c:pt idx="11">
                  <c:v>538.5</c:v>
                </c:pt>
                <c:pt idx="12">
                  <c:v>530.5</c:v>
                </c:pt>
                <c:pt idx="13">
                  <c:v>490.5</c:v>
                </c:pt>
                <c:pt idx="14">
                  <c:v>492.5</c:v>
                </c:pt>
                <c:pt idx="15">
                  <c:v>506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955008"/>
        <c:axId val="76991104"/>
      </c:barChart>
      <c:catAx>
        <c:axId val="7695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9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9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5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449</c:v>
                </c:pt>
                <c:pt idx="4">
                  <c:v>497.5</c:v>
                </c:pt>
                <c:pt idx="5">
                  <c:v>518</c:v>
                </c:pt>
                <c:pt idx="6">
                  <c:v>518</c:v>
                </c:pt>
                <c:pt idx="7">
                  <c:v>491</c:v>
                </c:pt>
                <c:pt idx="8">
                  <c:v>474</c:v>
                </c:pt>
                <c:pt idx="9">
                  <c:v>489.5</c:v>
                </c:pt>
                <c:pt idx="13">
                  <c:v>573</c:v>
                </c:pt>
                <c:pt idx="14">
                  <c:v>548</c:v>
                </c:pt>
                <c:pt idx="15">
                  <c:v>523</c:v>
                </c:pt>
                <c:pt idx="16">
                  <c:v>508</c:v>
                </c:pt>
                <c:pt idx="17">
                  <c:v>491.5</c:v>
                </c:pt>
                <c:pt idx="18">
                  <c:v>485</c:v>
                </c:pt>
                <c:pt idx="19">
                  <c:v>465</c:v>
                </c:pt>
                <c:pt idx="20">
                  <c:v>425.5</c:v>
                </c:pt>
                <c:pt idx="21">
                  <c:v>431</c:v>
                </c:pt>
                <c:pt idx="22">
                  <c:v>416</c:v>
                </c:pt>
                <c:pt idx="23">
                  <c:v>450.5</c:v>
                </c:pt>
                <c:pt idx="24">
                  <c:v>479.5</c:v>
                </c:pt>
                <c:pt idx="25">
                  <c:v>480.5</c:v>
                </c:pt>
                <c:pt idx="29">
                  <c:v>616.5</c:v>
                </c:pt>
                <c:pt idx="30">
                  <c:v>472</c:v>
                </c:pt>
                <c:pt idx="31">
                  <c:v>319.5</c:v>
                </c:pt>
                <c:pt idx="32">
                  <c:v>165.5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1013.5</c:v>
                </c:pt>
                <c:pt idx="4">
                  <c:v>1041</c:v>
                </c:pt>
                <c:pt idx="5">
                  <c:v>1054</c:v>
                </c:pt>
                <c:pt idx="6">
                  <c:v>1019.5</c:v>
                </c:pt>
                <c:pt idx="7">
                  <c:v>981.5</c:v>
                </c:pt>
                <c:pt idx="8">
                  <c:v>864</c:v>
                </c:pt>
                <c:pt idx="9">
                  <c:v>793.5</c:v>
                </c:pt>
                <c:pt idx="13">
                  <c:v>714.5</c:v>
                </c:pt>
                <c:pt idx="14">
                  <c:v>706</c:v>
                </c:pt>
                <c:pt idx="15">
                  <c:v>714</c:v>
                </c:pt>
                <c:pt idx="16">
                  <c:v>717.5</c:v>
                </c:pt>
                <c:pt idx="17">
                  <c:v>706.5</c:v>
                </c:pt>
                <c:pt idx="18">
                  <c:v>684.5</c:v>
                </c:pt>
                <c:pt idx="19">
                  <c:v>658.5</c:v>
                </c:pt>
                <c:pt idx="20">
                  <c:v>644</c:v>
                </c:pt>
                <c:pt idx="21">
                  <c:v>668</c:v>
                </c:pt>
                <c:pt idx="22">
                  <c:v>705</c:v>
                </c:pt>
                <c:pt idx="23">
                  <c:v>737</c:v>
                </c:pt>
                <c:pt idx="24">
                  <c:v>738</c:v>
                </c:pt>
                <c:pt idx="25">
                  <c:v>745.5</c:v>
                </c:pt>
                <c:pt idx="29">
                  <c:v>758.5</c:v>
                </c:pt>
                <c:pt idx="30">
                  <c:v>579</c:v>
                </c:pt>
                <c:pt idx="31">
                  <c:v>382</c:v>
                </c:pt>
                <c:pt idx="32">
                  <c:v>198.5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54.5</c:v>
                </c:pt>
                <c:pt idx="4">
                  <c:v>58.5</c:v>
                </c:pt>
                <c:pt idx="5">
                  <c:v>61</c:v>
                </c:pt>
                <c:pt idx="6">
                  <c:v>50</c:v>
                </c:pt>
                <c:pt idx="7">
                  <c:v>48</c:v>
                </c:pt>
                <c:pt idx="8">
                  <c:v>38</c:v>
                </c:pt>
                <c:pt idx="9">
                  <c:v>45.5</c:v>
                </c:pt>
                <c:pt idx="13">
                  <c:v>41</c:v>
                </c:pt>
                <c:pt idx="14">
                  <c:v>43</c:v>
                </c:pt>
                <c:pt idx="15">
                  <c:v>43</c:v>
                </c:pt>
                <c:pt idx="16">
                  <c:v>42</c:v>
                </c:pt>
                <c:pt idx="17">
                  <c:v>40.5</c:v>
                </c:pt>
                <c:pt idx="18">
                  <c:v>37</c:v>
                </c:pt>
                <c:pt idx="19">
                  <c:v>40.5</c:v>
                </c:pt>
                <c:pt idx="20">
                  <c:v>41.5</c:v>
                </c:pt>
                <c:pt idx="21">
                  <c:v>49</c:v>
                </c:pt>
                <c:pt idx="22">
                  <c:v>47.5</c:v>
                </c:pt>
                <c:pt idx="23">
                  <c:v>41</c:v>
                </c:pt>
                <c:pt idx="24">
                  <c:v>42</c:v>
                </c:pt>
                <c:pt idx="25">
                  <c:v>39.5</c:v>
                </c:pt>
                <c:pt idx="29">
                  <c:v>50.5</c:v>
                </c:pt>
                <c:pt idx="30">
                  <c:v>39</c:v>
                </c:pt>
                <c:pt idx="31">
                  <c:v>26.5</c:v>
                </c:pt>
                <c:pt idx="32">
                  <c:v>16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645.5</c:v>
                </c:pt>
                <c:pt idx="4">
                  <c:v>651.5</c:v>
                </c:pt>
                <c:pt idx="5">
                  <c:v>641.5</c:v>
                </c:pt>
                <c:pt idx="6">
                  <c:v>650</c:v>
                </c:pt>
                <c:pt idx="7">
                  <c:v>690.5</c:v>
                </c:pt>
                <c:pt idx="8">
                  <c:v>710.5</c:v>
                </c:pt>
                <c:pt idx="9">
                  <c:v>691</c:v>
                </c:pt>
                <c:pt idx="13">
                  <c:v>675.5</c:v>
                </c:pt>
                <c:pt idx="14">
                  <c:v>726</c:v>
                </c:pt>
                <c:pt idx="15">
                  <c:v>741.5</c:v>
                </c:pt>
                <c:pt idx="16">
                  <c:v>753.5</c:v>
                </c:pt>
                <c:pt idx="17">
                  <c:v>760.5</c:v>
                </c:pt>
                <c:pt idx="18">
                  <c:v>706</c:v>
                </c:pt>
                <c:pt idx="19">
                  <c:v>701.5</c:v>
                </c:pt>
                <c:pt idx="20">
                  <c:v>691</c:v>
                </c:pt>
                <c:pt idx="21">
                  <c:v>734</c:v>
                </c:pt>
                <c:pt idx="22">
                  <c:v>798.5</c:v>
                </c:pt>
                <c:pt idx="23">
                  <c:v>783</c:v>
                </c:pt>
                <c:pt idx="24">
                  <c:v>792.5</c:v>
                </c:pt>
                <c:pt idx="25">
                  <c:v>754</c:v>
                </c:pt>
                <c:pt idx="29">
                  <c:v>810</c:v>
                </c:pt>
                <c:pt idx="30">
                  <c:v>617.5</c:v>
                </c:pt>
                <c:pt idx="31">
                  <c:v>401.5</c:v>
                </c:pt>
                <c:pt idx="32">
                  <c:v>192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2162.5</c:v>
                </c:pt>
                <c:pt idx="4">
                  <c:v>2248.5</c:v>
                </c:pt>
                <c:pt idx="5">
                  <c:v>2274.5</c:v>
                </c:pt>
                <c:pt idx="6">
                  <c:v>2237.5</c:v>
                </c:pt>
                <c:pt idx="7">
                  <c:v>2211</c:v>
                </c:pt>
                <c:pt idx="8">
                  <c:v>2086.5</c:v>
                </c:pt>
                <c:pt idx="9">
                  <c:v>2019.5</c:v>
                </c:pt>
                <c:pt idx="13">
                  <c:v>2004</c:v>
                </c:pt>
                <c:pt idx="14">
                  <c:v>2023</c:v>
                </c:pt>
                <c:pt idx="15">
                  <c:v>2021.5</c:v>
                </c:pt>
                <c:pt idx="16">
                  <c:v>2021</c:v>
                </c:pt>
                <c:pt idx="17">
                  <c:v>1999</c:v>
                </c:pt>
                <c:pt idx="18">
                  <c:v>1912.5</c:v>
                </c:pt>
                <c:pt idx="19">
                  <c:v>1865.5</c:v>
                </c:pt>
                <c:pt idx="20">
                  <c:v>1802</c:v>
                </c:pt>
                <c:pt idx="21">
                  <c:v>1882</c:v>
                </c:pt>
                <c:pt idx="22">
                  <c:v>1967</c:v>
                </c:pt>
                <c:pt idx="23">
                  <c:v>2011.5</c:v>
                </c:pt>
                <c:pt idx="24">
                  <c:v>2052</c:v>
                </c:pt>
                <c:pt idx="25">
                  <c:v>2019.5</c:v>
                </c:pt>
                <c:pt idx="29">
                  <c:v>2235.5</c:v>
                </c:pt>
                <c:pt idx="30">
                  <c:v>1707.5</c:v>
                </c:pt>
                <c:pt idx="31">
                  <c:v>1129.5</c:v>
                </c:pt>
                <c:pt idx="32">
                  <c:v>572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156992"/>
        <c:axId val="67162880"/>
      </c:lineChart>
      <c:catAx>
        <c:axId val="671569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16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62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156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151.5</c:v>
                </c:pt>
                <c:pt idx="1">
                  <c:v>144</c:v>
                </c:pt>
                <c:pt idx="2">
                  <c:v>139.5</c:v>
                </c:pt>
                <c:pt idx="3">
                  <c:v>138</c:v>
                </c:pt>
                <c:pt idx="4">
                  <c:v>126.5</c:v>
                </c:pt>
                <c:pt idx="5">
                  <c:v>119</c:v>
                </c:pt>
                <c:pt idx="6">
                  <c:v>124.5</c:v>
                </c:pt>
                <c:pt idx="7">
                  <c:v>121.5</c:v>
                </c:pt>
                <c:pt idx="8">
                  <c:v>120</c:v>
                </c:pt>
                <c:pt idx="9">
                  <c:v>99</c:v>
                </c:pt>
                <c:pt idx="10">
                  <c:v>85</c:v>
                </c:pt>
                <c:pt idx="11">
                  <c:v>127</c:v>
                </c:pt>
                <c:pt idx="12">
                  <c:v>105</c:v>
                </c:pt>
                <c:pt idx="13">
                  <c:v>133.5</c:v>
                </c:pt>
                <c:pt idx="14">
                  <c:v>114</c:v>
                </c:pt>
                <c:pt idx="15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973120"/>
        <c:axId val="67976192"/>
      </c:barChart>
      <c:catAx>
        <c:axId val="67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97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76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97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144.5</c:v>
                </c:pt>
                <c:pt idx="1">
                  <c:v>152.5</c:v>
                </c:pt>
                <c:pt idx="2">
                  <c:v>154</c:v>
                </c:pt>
                <c:pt idx="3">
                  <c:v>165.5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000000"/>
        <c:axId val="73283072"/>
      </c:barChart>
      <c:catAx>
        <c:axId val="6800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28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28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800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262</c:v>
                </c:pt>
                <c:pt idx="1">
                  <c:v>241</c:v>
                </c:pt>
                <c:pt idx="2">
                  <c:v>273.5</c:v>
                </c:pt>
                <c:pt idx="3">
                  <c:v>237</c:v>
                </c:pt>
                <c:pt idx="4">
                  <c:v>289.5</c:v>
                </c:pt>
                <c:pt idx="5">
                  <c:v>254</c:v>
                </c:pt>
                <c:pt idx="6">
                  <c:v>239</c:v>
                </c:pt>
                <c:pt idx="7">
                  <c:v>199</c:v>
                </c:pt>
                <c:pt idx="8">
                  <c:v>172</c:v>
                </c:pt>
                <c:pt idx="9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435392"/>
        <c:axId val="73442816"/>
      </c:barChart>
      <c:catAx>
        <c:axId val="7343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44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44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43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179.5</c:v>
                </c:pt>
                <c:pt idx="1">
                  <c:v>197</c:v>
                </c:pt>
                <c:pt idx="2">
                  <c:v>183.5</c:v>
                </c:pt>
                <c:pt idx="3">
                  <c:v>198.5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273536"/>
        <c:axId val="74293248"/>
      </c:barChart>
      <c:catAx>
        <c:axId val="7427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9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29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7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189</c:v>
                </c:pt>
                <c:pt idx="1">
                  <c:v>177</c:v>
                </c:pt>
                <c:pt idx="2">
                  <c:v>177</c:v>
                </c:pt>
                <c:pt idx="3">
                  <c:v>171.5</c:v>
                </c:pt>
                <c:pt idx="4">
                  <c:v>180.5</c:v>
                </c:pt>
                <c:pt idx="5">
                  <c:v>185</c:v>
                </c:pt>
                <c:pt idx="6">
                  <c:v>180.5</c:v>
                </c:pt>
                <c:pt idx="7">
                  <c:v>160.5</c:v>
                </c:pt>
                <c:pt idx="8">
                  <c:v>158.5</c:v>
                </c:pt>
                <c:pt idx="9">
                  <c:v>159</c:v>
                </c:pt>
                <c:pt idx="10">
                  <c:v>166</c:v>
                </c:pt>
                <c:pt idx="11">
                  <c:v>184.5</c:v>
                </c:pt>
                <c:pt idx="12">
                  <c:v>195.5</c:v>
                </c:pt>
                <c:pt idx="13">
                  <c:v>191</c:v>
                </c:pt>
                <c:pt idx="14">
                  <c:v>167</c:v>
                </c:pt>
                <c:pt idx="15">
                  <c:v>192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304896"/>
        <c:axId val="74586752"/>
      </c:barChart>
      <c:catAx>
        <c:axId val="7430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58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58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0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 7'!$A$10:$A$19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'GIRO 7'!$F$10:$F$19</c:f>
              <c:numCache>
                <c:formatCode>0</c:formatCode>
                <c:ptCount val="10"/>
                <c:pt idx="0">
                  <c:v>11.5</c:v>
                </c:pt>
                <c:pt idx="1">
                  <c:v>11.5</c:v>
                </c:pt>
                <c:pt idx="2">
                  <c:v>18.5</c:v>
                </c:pt>
                <c:pt idx="3">
                  <c:v>13</c:v>
                </c:pt>
                <c:pt idx="4">
                  <c:v>15.5</c:v>
                </c:pt>
                <c:pt idx="5">
                  <c:v>14</c:v>
                </c:pt>
                <c:pt idx="6">
                  <c:v>7.5</c:v>
                </c:pt>
                <c:pt idx="7">
                  <c:v>11</c:v>
                </c:pt>
                <c:pt idx="8">
                  <c:v>5.5</c:v>
                </c:pt>
                <c:pt idx="9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93952"/>
        <c:axId val="74497024"/>
      </c:barChart>
      <c:catAx>
        <c:axId val="744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9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9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9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'GIRO 7'!$O$10:$O$21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'GIRO 7'!$T$10:$T$21</c:f>
              <c:numCache>
                <c:formatCode>0</c:formatCode>
                <c:ptCount val="12"/>
                <c:pt idx="0">
                  <c:v>11.5</c:v>
                </c:pt>
                <c:pt idx="1">
                  <c:v>12.5</c:v>
                </c:pt>
                <c:pt idx="2">
                  <c:v>10.5</c:v>
                </c:pt>
                <c:pt idx="3">
                  <c:v>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512256"/>
        <c:axId val="74548352"/>
      </c:barChart>
      <c:catAx>
        <c:axId val="7451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54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54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51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('GIRO 7'!$F$20:$F$22,'GIRO 7'!$M$10:$M$22)</c:f>
              <c:numCache>
                <c:formatCode>0</c:formatCode>
                <c:ptCount val="16"/>
                <c:pt idx="0">
                  <c:v>9.5</c:v>
                </c:pt>
                <c:pt idx="1">
                  <c:v>8</c:v>
                </c:pt>
                <c:pt idx="2">
                  <c:v>13</c:v>
                </c:pt>
                <c:pt idx="3">
                  <c:v>10.5</c:v>
                </c:pt>
                <c:pt idx="4">
                  <c:v>11.5</c:v>
                </c:pt>
                <c:pt idx="5">
                  <c:v>8</c:v>
                </c:pt>
                <c:pt idx="6">
                  <c:v>12</c:v>
                </c:pt>
                <c:pt idx="7">
                  <c:v>9</c:v>
                </c:pt>
                <c:pt idx="8">
                  <c:v>8</c:v>
                </c:pt>
                <c:pt idx="9">
                  <c:v>11.5</c:v>
                </c:pt>
                <c:pt idx="10">
                  <c:v>13</c:v>
                </c:pt>
                <c:pt idx="11">
                  <c:v>16.5</c:v>
                </c:pt>
                <c:pt idx="12">
                  <c:v>6.5</c:v>
                </c:pt>
                <c:pt idx="13">
                  <c:v>5</c:v>
                </c:pt>
                <c:pt idx="14">
                  <c:v>14</c:v>
                </c:pt>
                <c:pt idx="15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39808"/>
        <c:axId val="75242880"/>
      </c:barChart>
      <c:catAx>
        <c:axId val="75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4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3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Y16" sqref="Y1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146</v>
      </c>
      <c r="E5" s="171"/>
      <c r="F5" s="171"/>
      <c r="G5" s="171"/>
      <c r="H5" s="171"/>
      <c r="I5" s="161" t="s">
        <v>53</v>
      </c>
      <c r="J5" s="161"/>
      <c r="K5" s="161"/>
      <c r="L5" s="172" t="s">
        <v>147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43999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18</v>
      </c>
      <c r="C10" s="46">
        <v>51</v>
      </c>
      <c r="D10" s="46">
        <v>7</v>
      </c>
      <c r="E10" s="46">
        <v>1</v>
      </c>
      <c r="F10" s="6">
        <f t="shared" ref="F10:F22" si="0">B10*0.5+C10*1+D10*2+E10*2.5</f>
        <v>76.5</v>
      </c>
      <c r="G10" s="2"/>
      <c r="H10" s="19" t="s">
        <v>4</v>
      </c>
      <c r="I10" s="46">
        <v>38</v>
      </c>
      <c r="J10" s="46">
        <v>87</v>
      </c>
      <c r="K10" s="46">
        <v>6</v>
      </c>
      <c r="L10" s="46">
        <v>8</v>
      </c>
      <c r="M10" s="6">
        <f t="shared" ref="M10:M22" si="1">I10*0.5+J10*1+K10*2+L10*2.5</f>
        <v>138</v>
      </c>
      <c r="N10" s="9">
        <f>F20+F21+F22+M10</f>
        <v>573</v>
      </c>
      <c r="O10" s="19" t="s">
        <v>43</v>
      </c>
      <c r="P10" s="46">
        <v>69</v>
      </c>
      <c r="Q10" s="46">
        <v>88</v>
      </c>
      <c r="R10" s="46">
        <v>11</v>
      </c>
      <c r="S10" s="46">
        <v>0</v>
      </c>
      <c r="T10" s="6">
        <f t="shared" ref="T10:T21" si="2">P10*0.5+Q10*1+R10*2+S10*2.5</f>
        <v>144.5</v>
      </c>
      <c r="U10" s="36"/>
    </row>
    <row r="11" spans="1:21" ht="24" customHeight="1" x14ac:dyDescent="0.2">
      <c r="A11" s="18" t="s">
        <v>14</v>
      </c>
      <c r="B11" s="46">
        <v>24</v>
      </c>
      <c r="C11" s="46">
        <v>65</v>
      </c>
      <c r="D11" s="46">
        <v>9</v>
      </c>
      <c r="E11" s="46">
        <v>0</v>
      </c>
      <c r="F11" s="6">
        <f t="shared" si="0"/>
        <v>95</v>
      </c>
      <c r="G11" s="2"/>
      <c r="H11" s="19" t="s">
        <v>5</v>
      </c>
      <c r="I11" s="46">
        <v>42</v>
      </c>
      <c r="J11" s="46">
        <v>81</v>
      </c>
      <c r="K11" s="46">
        <v>6</v>
      </c>
      <c r="L11" s="46">
        <v>5</v>
      </c>
      <c r="M11" s="6">
        <f t="shared" si="1"/>
        <v>126.5</v>
      </c>
      <c r="N11" s="9">
        <f>F21+F22+M10+M11</f>
        <v>548</v>
      </c>
      <c r="O11" s="19" t="s">
        <v>44</v>
      </c>
      <c r="P11" s="46">
        <v>53</v>
      </c>
      <c r="Q11" s="46">
        <v>104</v>
      </c>
      <c r="R11" s="46">
        <v>6</v>
      </c>
      <c r="S11" s="46">
        <v>4</v>
      </c>
      <c r="T11" s="6">
        <f t="shared" si="2"/>
        <v>152.5</v>
      </c>
      <c r="U11" s="2"/>
    </row>
    <row r="12" spans="1:21" ht="24" customHeight="1" x14ac:dyDescent="0.2">
      <c r="A12" s="18" t="s">
        <v>17</v>
      </c>
      <c r="B12" s="46">
        <v>20</v>
      </c>
      <c r="C12" s="46">
        <v>93</v>
      </c>
      <c r="D12" s="46">
        <v>11</v>
      </c>
      <c r="E12" s="46">
        <v>1</v>
      </c>
      <c r="F12" s="6">
        <f t="shared" si="0"/>
        <v>127.5</v>
      </c>
      <c r="G12" s="2"/>
      <c r="H12" s="19" t="s">
        <v>6</v>
      </c>
      <c r="I12" s="46">
        <v>26</v>
      </c>
      <c r="J12" s="46">
        <v>98</v>
      </c>
      <c r="K12" s="46">
        <v>4</v>
      </c>
      <c r="L12" s="46">
        <v>0</v>
      </c>
      <c r="M12" s="6">
        <f t="shared" si="1"/>
        <v>119</v>
      </c>
      <c r="N12" s="2">
        <f>F22+M10+M11+M12</f>
        <v>523</v>
      </c>
      <c r="O12" s="19" t="s">
        <v>32</v>
      </c>
      <c r="P12" s="46">
        <v>57</v>
      </c>
      <c r="Q12" s="46">
        <v>105</v>
      </c>
      <c r="R12" s="46">
        <v>9</v>
      </c>
      <c r="S12" s="46">
        <v>1</v>
      </c>
      <c r="T12" s="6">
        <f t="shared" si="2"/>
        <v>154</v>
      </c>
      <c r="U12" s="2"/>
    </row>
    <row r="13" spans="1:21" ht="24" customHeight="1" x14ac:dyDescent="0.2">
      <c r="A13" s="18" t="s">
        <v>19</v>
      </c>
      <c r="B13" s="46">
        <v>18</v>
      </c>
      <c r="C13" s="46">
        <v>116</v>
      </c>
      <c r="D13" s="46">
        <v>10</v>
      </c>
      <c r="E13" s="46">
        <v>2</v>
      </c>
      <c r="F13" s="6">
        <f t="shared" si="0"/>
        <v>150</v>
      </c>
      <c r="G13" s="2">
        <f t="shared" ref="G13:G19" si="3">F10+F11+F12+F13</f>
        <v>449</v>
      </c>
      <c r="H13" s="19" t="s">
        <v>7</v>
      </c>
      <c r="I13" s="46">
        <v>38</v>
      </c>
      <c r="J13" s="46">
        <v>88</v>
      </c>
      <c r="K13" s="46">
        <v>5</v>
      </c>
      <c r="L13" s="46">
        <v>3</v>
      </c>
      <c r="M13" s="6">
        <f t="shared" si="1"/>
        <v>124.5</v>
      </c>
      <c r="N13" s="2">
        <f t="shared" ref="N13:N18" si="4">M10+M11+M12+M13</f>
        <v>508</v>
      </c>
      <c r="O13" s="19" t="s">
        <v>33</v>
      </c>
      <c r="P13" s="46">
        <v>55</v>
      </c>
      <c r="Q13" s="46">
        <v>112</v>
      </c>
      <c r="R13" s="46">
        <v>13</v>
      </c>
      <c r="S13" s="46">
        <v>0</v>
      </c>
      <c r="T13" s="6">
        <f t="shared" si="2"/>
        <v>165.5</v>
      </c>
      <c r="U13" s="2">
        <f t="shared" ref="U13:U21" si="5">T10+T11+T12+T13</f>
        <v>616.5</v>
      </c>
    </row>
    <row r="14" spans="1:21" ht="24" customHeight="1" x14ac:dyDescent="0.2">
      <c r="A14" s="18" t="s">
        <v>21</v>
      </c>
      <c r="B14" s="46">
        <v>23</v>
      </c>
      <c r="C14" s="46">
        <v>92</v>
      </c>
      <c r="D14" s="46">
        <v>7</v>
      </c>
      <c r="E14" s="46">
        <v>3</v>
      </c>
      <c r="F14" s="6">
        <f t="shared" si="0"/>
        <v>125</v>
      </c>
      <c r="G14" s="2">
        <f t="shared" si="3"/>
        <v>497.5</v>
      </c>
      <c r="H14" s="19" t="s">
        <v>9</v>
      </c>
      <c r="I14" s="46">
        <v>30</v>
      </c>
      <c r="J14" s="46">
        <v>91</v>
      </c>
      <c r="K14" s="46">
        <v>4</v>
      </c>
      <c r="L14" s="46">
        <v>3</v>
      </c>
      <c r="M14" s="6">
        <f t="shared" si="1"/>
        <v>121.5</v>
      </c>
      <c r="N14" s="2">
        <f t="shared" si="4"/>
        <v>491.5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472</v>
      </c>
    </row>
    <row r="15" spans="1:21" ht="24" customHeight="1" x14ac:dyDescent="0.2">
      <c r="A15" s="18" t="s">
        <v>23</v>
      </c>
      <c r="B15" s="46">
        <v>20</v>
      </c>
      <c r="C15" s="46">
        <v>91</v>
      </c>
      <c r="D15" s="46">
        <v>6</v>
      </c>
      <c r="E15" s="46">
        <v>1</v>
      </c>
      <c r="F15" s="6">
        <f t="shared" si="0"/>
        <v>115.5</v>
      </c>
      <c r="G15" s="2">
        <f t="shared" si="3"/>
        <v>518</v>
      </c>
      <c r="H15" s="19" t="s">
        <v>12</v>
      </c>
      <c r="I15" s="46">
        <v>28</v>
      </c>
      <c r="J15" s="46">
        <v>86</v>
      </c>
      <c r="K15" s="46">
        <v>5</v>
      </c>
      <c r="L15" s="46">
        <v>4</v>
      </c>
      <c r="M15" s="6">
        <f t="shared" si="1"/>
        <v>120</v>
      </c>
      <c r="N15" s="2">
        <f t="shared" si="4"/>
        <v>485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319.5</v>
      </c>
    </row>
    <row r="16" spans="1:21" ht="24" customHeight="1" x14ac:dyDescent="0.2">
      <c r="A16" s="18" t="s">
        <v>39</v>
      </c>
      <c r="B16" s="46">
        <v>10</v>
      </c>
      <c r="C16" s="46">
        <v>110</v>
      </c>
      <c r="D16" s="46">
        <v>5</v>
      </c>
      <c r="E16" s="46">
        <v>1</v>
      </c>
      <c r="F16" s="6">
        <f t="shared" si="0"/>
        <v>127.5</v>
      </c>
      <c r="G16" s="2">
        <f t="shared" si="3"/>
        <v>518</v>
      </c>
      <c r="H16" s="19" t="s">
        <v>15</v>
      </c>
      <c r="I16" s="46">
        <v>26</v>
      </c>
      <c r="J16" s="46">
        <v>75</v>
      </c>
      <c r="K16" s="46">
        <v>3</v>
      </c>
      <c r="L16" s="46">
        <v>2</v>
      </c>
      <c r="M16" s="6">
        <f t="shared" si="1"/>
        <v>99</v>
      </c>
      <c r="N16" s="2">
        <f t="shared" si="4"/>
        <v>465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165.5</v>
      </c>
    </row>
    <row r="17" spans="1:21" ht="24" customHeight="1" x14ac:dyDescent="0.2">
      <c r="A17" s="18" t="s">
        <v>40</v>
      </c>
      <c r="B17" s="46">
        <v>24</v>
      </c>
      <c r="C17" s="46">
        <v>90</v>
      </c>
      <c r="D17" s="46">
        <v>8</v>
      </c>
      <c r="E17" s="46">
        <v>2</v>
      </c>
      <c r="F17" s="6">
        <f t="shared" si="0"/>
        <v>123</v>
      </c>
      <c r="G17" s="2">
        <f t="shared" si="3"/>
        <v>491</v>
      </c>
      <c r="H17" s="19" t="s">
        <v>18</v>
      </c>
      <c r="I17" s="46">
        <v>30</v>
      </c>
      <c r="J17" s="46">
        <v>57</v>
      </c>
      <c r="K17" s="46">
        <v>4</v>
      </c>
      <c r="L17" s="46">
        <v>2</v>
      </c>
      <c r="M17" s="6">
        <f t="shared" si="1"/>
        <v>85</v>
      </c>
      <c r="N17" s="2">
        <f t="shared" si="4"/>
        <v>425.5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19</v>
      </c>
      <c r="C18" s="46">
        <v>84</v>
      </c>
      <c r="D18" s="46">
        <v>6</v>
      </c>
      <c r="E18" s="46">
        <v>1</v>
      </c>
      <c r="F18" s="6">
        <f t="shared" si="0"/>
        <v>108</v>
      </c>
      <c r="G18" s="2">
        <f t="shared" si="3"/>
        <v>474</v>
      </c>
      <c r="H18" s="19" t="s">
        <v>20</v>
      </c>
      <c r="I18" s="46">
        <v>22</v>
      </c>
      <c r="J18" s="46">
        <v>91</v>
      </c>
      <c r="K18" s="46">
        <v>5</v>
      </c>
      <c r="L18" s="46">
        <v>6</v>
      </c>
      <c r="M18" s="6">
        <f t="shared" si="1"/>
        <v>127</v>
      </c>
      <c r="N18" s="2">
        <f t="shared" si="4"/>
        <v>431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31</v>
      </c>
      <c r="C19" s="47">
        <v>96</v>
      </c>
      <c r="D19" s="47">
        <v>6</v>
      </c>
      <c r="E19" s="47">
        <v>3</v>
      </c>
      <c r="F19" s="7">
        <f t="shared" si="0"/>
        <v>131</v>
      </c>
      <c r="G19" s="3">
        <f t="shared" si="3"/>
        <v>489.5</v>
      </c>
      <c r="H19" s="20" t="s">
        <v>22</v>
      </c>
      <c r="I19" s="45">
        <v>28</v>
      </c>
      <c r="J19" s="45">
        <v>70</v>
      </c>
      <c r="K19" s="45">
        <v>8</v>
      </c>
      <c r="L19" s="45">
        <v>2</v>
      </c>
      <c r="M19" s="6">
        <f t="shared" si="1"/>
        <v>105</v>
      </c>
      <c r="N19" s="2">
        <f>M16+M17+M18+M19</f>
        <v>416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41</v>
      </c>
      <c r="C20" s="45">
        <v>110</v>
      </c>
      <c r="D20" s="45">
        <v>8</v>
      </c>
      <c r="E20" s="45">
        <v>2</v>
      </c>
      <c r="F20" s="8">
        <f t="shared" si="0"/>
        <v>151.5</v>
      </c>
      <c r="G20" s="35"/>
      <c r="H20" s="19" t="s">
        <v>24</v>
      </c>
      <c r="I20" s="46">
        <v>40</v>
      </c>
      <c r="J20" s="46">
        <v>88</v>
      </c>
      <c r="K20" s="46">
        <v>9</v>
      </c>
      <c r="L20" s="46">
        <v>3</v>
      </c>
      <c r="M20" s="8">
        <f t="shared" si="1"/>
        <v>133.5</v>
      </c>
      <c r="N20" s="2">
        <f>M17+M18+M19+M20</f>
        <v>450.5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39</v>
      </c>
      <c r="C21" s="46">
        <v>104</v>
      </c>
      <c r="D21" s="46">
        <v>4</v>
      </c>
      <c r="E21" s="46">
        <v>5</v>
      </c>
      <c r="F21" s="6">
        <f t="shared" si="0"/>
        <v>144</v>
      </c>
      <c r="G21" s="36"/>
      <c r="H21" s="20" t="s">
        <v>25</v>
      </c>
      <c r="I21" s="46">
        <v>29</v>
      </c>
      <c r="J21" s="46">
        <v>73</v>
      </c>
      <c r="K21" s="46">
        <v>7</v>
      </c>
      <c r="L21" s="46">
        <v>5</v>
      </c>
      <c r="M21" s="6">
        <f t="shared" si="1"/>
        <v>114</v>
      </c>
      <c r="N21" s="2">
        <f>M18+M19+M20+M21</f>
        <v>479.5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37</v>
      </c>
      <c r="C22" s="46">
        <v>97</v>
      </c>
      <c r="D22" s="46">
        <v>7</v>
      </c>
      <c r="E22" s="46">
        <v>4</v>
      </c>
      <c r="F22" s="6">
        <f t="shared" si="0"/>
        <v>139.5</v>
      </c>
      <c r="G22" s="2"/>
      <c r="H22" s="21" t="s">
        <v>26</v>
      </c>
      <c r="I22" s="47">
        <v>35</v>
      </c>
      <c r="J22" s="47">
        <v>89</v>
      </c>
      <c r="K22" s="47">
        <v>7</v>
      </c>
      <c r="L22" s="47">
        <v>3</v>
      </c>
      <c r="M22" s="6">
        <f t="shared" si="1"/>
        <v>128</v>
      </c>
      <c r="N22" s="3">
        <f>M19+M20+M21+M22</f>
        <v>480.5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518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573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616.5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74</v>
      </c>
      <c r="N24" s="88"/>
      <c r="O24" s="179"/>
      <c r="P24" s="180"/>
      <c r="Q24" s="82" t="s">
        <v>73</v>
      </c>
      <c r="R24" s="86"/>
      <c r="S24" s="86"/>
      <c r="T24" s="87" t="s">
        <v>152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Z17" sqref="Z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80B - CR 38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80B38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149</v>
      </c>
      <c r="E6" s="187"/>
      <c r="F6" s="187"/>
      <c r="G6" s="187"/>
      <c r="H6" s="187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f>'G-1'!S6:U6</f>
        <v>43999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93</v>
      </c>
      <c r="C10" s="46">
        <v>186</v>
      </c>
      <c r="D10" s="46">
        <v>11</v>
      </c>
      <c r="E10" s="46">
        <v>3</v>
      </c>
      <c r="F10" s="6">
        <f t="shared" ref="F10:F22" si="0">B10*0.5+C10*1+D10*2+E10*2.5</f>
        <v>262</v>
      </c>
      <c r="G10" s="2"/>
      <c r="H10" s="19" t="s">
        <v>4</v>
      </c>
      <c r="I10" s="46">
        <v>46</v>
      </c>
      <c r="J10" s="46">
        <v>113</v>
      </c>
      <c r="K10" s="46">
        <v>9</v>
      </c>
      <c r="L10" s="46">
        <v>7</v>
      </c>
      <c r="M10" s="6">
        <f t="shared" ref="M10:M22" si="1">I10*0.5+J10*1+K10*2+L10*2.5</f>
        <v>171.5</v>
      </c>
      <c r="N10" s="9">
        <f>F20+F21+F22+M10</f>
        <v>714.5</v>
      </c>
      <c r="O10" s="19" t="s">
        <v>43</v>
      </c>
      <c r="P10" s="46">
        <v>48</v>
      </c>
      <c r="Q10" s="46">
        <v>119</v>
      </c>
      <c r="R10" s="46">
        <v>7</v>
      </c>
      <c r="S10" s="46">
        <v>9</v>
      </c>
      <c r="T10" s="6">
        <f t="shared" ref="T10:T21" si="2">P10*0.5+Q10*1+R10*2+S10*2.5</f>
        <v>179.5</v>
      </c>
      <c r="U10" s="10"/>
      <c r="AB10" s="1"/>
    </row>
    <row r="11" spans="1:28" ht="24" customHeight="1" x14ac:dyDescent="0.2">
      <c r="A11" s="18" t="s">
        <v>14</v>
      </c>
      <c r="B11" s="46">
        <v>80</v>
      </c>
      <c r="C11" s="46">
        <v>161</v>
      </c>
      <c r="D11" s="46">
        <v>10</v>
      </c>
      <c r="E11" s="46">
        <v>8</v>
      </c>
      <c r="F11" s="6">
        <f t="shared" si="0"/>
        <v>241</v>
      </c>
      <c r="G11" s="2"/>
      <c r="H11" s="19" t="s">
        <v>5</v>
      </c>
      <c r="I11" s="46">
        <v>39</v>
      </c>
      <c r="J11" s="46">
        <v>116</v>
      </c>
      <c r="K11" s="46">
        <v>10</v>
      </c>
      <c r="L11" s="46">
        <v>10</v>
      </c>
      <c r="M11" s="6">
        <f t="shared" si="1"/>
        <v>180.5</v>
      </c>
      <c r="N11" s="9">
        <f>F21+F22+M10+M11</f>
        <v>706</v>
      </c>
      <c r="O11" s="19" t="s">
        <v>44</v>
      </c>
      <c r="P11" s="46">
        <v>43</v>
      </c>
      <c r="Q11" s="46">
        <v>142</v>
      </c>
      <c r="R11" s="46">
        <v>8</v>
      </c>
      <c r="S11" s="46">
        <v>7</v>
      </c>
      <c r="T11" s="6">
        <f t="shared" si="2"/>
        <v>197</v>
      </c>
      <c r="U11" s="2"/>
      <c r="AB11" s="1"/>
    </row>
    <row r="12" spans="1:28" ht="24" customHeight="1" x14ac:dyDescent="0.2">
      <c r="A12" s="18" t="s">
        <v>17</v>
      </c>
      <c r="B12" s="46">
        <v>57</v>
      </c>
      <c r="C12" s="46">
        <v>209</v>
      </c>
      <c r="D12" s="46">
        <v>13</v>
      </c>
      <c r="E12" s="46">
        <v>4</v>
      </c>
      <c r="F12" s="6">
        <f t="shared" si="0"/>
        <v>273.5</v>
      </c>
      <c r="G12" s="2"/>
      <c r="H12" s="19" t="s">
        <v>6</v>
      </c>
      <c r="I12" s="46">
        <v>42</v>
      </c>
      <c r="J12" s="46">
        <v>124</v>
      </c>
      <c r="K12" s="46">
        <v>10</v>
      </c>
      <c r="L12" s="46">
        <v>8</v>
      </c>
      <c r="M12" s="6">
        <f t="shared" si="1"/>
        <v>185</v>
      </c>
      <c r="N12" s="2">
        <f>F22+M10+M11+M12</f>
        <v>714</v>
      </c>
      <c r="O12" s="19" t="s">
        <v>32</v>
      </c>
      <c r="P12" s="46">
        <v>51</v>
      </c>
      <c r="Q12" s="46">
        <v>136</v>
      </c>
      <c r="R12" s="46">
        <v>6</v>
      </c>
      <c r="S12" s="46">
        <v>4</v>
      </c>
      <c r="T12" s="6">
        <f t="shared" si="2"/>
        <v>183.5</v>
      </c>
      <c r="U12" s="2"/>
      <c r="AB12" s="1"/>
    </row>
    <row r="13" spans="1:28" ht="24" customHeight="1" x14ac:dyDescent="0.2">
      <c r="A13" s="18" t="s">
        <v>19</v>
      </c>
      <c r="B13" s="46">
        <v>46</v>
      </c>
      <c r="C13" s="46">
        <v>174</v>
      </c>
      <c r="D13" s="46">
        <v>15</v>
      </c>
      <c r="E13" s="46">
        <v>4</v>
      </c>
      <c r="F13" s="6">
        <f t="shared" si="0"/>
        <v>237</v>
      </c>
      <c r="G13" s="2">
        <f t="shared" ref="G13:G19" si="3">F10+F11+F12+F13</f>
        <v>1013.5</v>
      </c>
      <c r="H13" s="19" t="s">
        <v>7</v>
      </c>
      <c r="I13" s="46">
        <v>38</v>
      </c>
      <c r="J13" s="46">
        <v>125</v>
      </c>
      <c r="K13" s="46">
        <v>7</v>
      </c>
      <c r="L13" s="46">
        <v>9</v>
      </c>
      <c r="M13" s="6">
        <f t="shared" si="1"/>
        <v>180.5</v>
      </c>
      <c r="N13" s="2">
        <f t="shared" ref="N13:N18" si="4">M10+M11+M12+M13</f>
        <v>717.5</v>
      </c>
      <c r="O13" s="19" t="s">
        <v>33</v>
      </c>
      <c r="P13" s="46">
        <v>50</v>
      </c>
      <c r="Q13" s="46">
        <v>141</v>
      </c>
      <c r="R13" s="46">
        <v>5</v>
      </c>
      <c r="S13" s="46">
        <v>9</v>
      </c>
      <c r="T13" s="6">
        <f t="shared" si="2"/>
        <v>198.5</v>
      </c>
      <c r="U13" s="2">
        <f t="shared" ref="U13:U21" si="5">T10+T11+T12+T13</f>
        <v>758.5</v>
      </c>
      <c r="AB13" s="81">
        <v>212.5</v>
      </c>
    </row>
    <row r="14" spans="1:28" ht="24" customHeight="1" x14ac:dyDescent="0.2">
      <c r="A14" s="18" t="s">
        <v>21</v>
      </c>
      <c r="B14" s="46">
        <v>48</v>
      </c>
      <c r="C14" s="46">
        <v>221</v>
      </c>
      <c r="D14" s="46">
        <v>11</v>
      </c>
      <c r="E14" s="46">
        <v>9</v>
      </c>
      <c r="F14" s="6">
        <f t="shared" si="0"/>
        <v>289.5</v>
      </c>
      <c r="G14" s="2">
        <f t="shared" si="3"/>
        <v>1041</v>
      </c>
      <c r="H14" s="19" t="s">
        <v>9</v>
      </c>
      <c r="I14" s="46">
        <v>37</v>
      </c>
      <c r="J14" s="46">
        <v>122</v>
      </c>
      <c r="K14" s="46">
        <v>5</v>
      </c>
      <c r="L14" s="46">
        <v>4</v>
      </c>
      <c r="M14" s="6">
        <f t="shared" si="1"/>
        <v>160.5</v>
      </c>
      <c r="N14" s="2">
        <f t="shared" si="4"/>
        <v>706.5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579</v>
      </c>
      <c r="AB14" s="81">
        <v>226</v>
      </c>
    </row>
    <row r="15" spans="1:28" ht="24" customHeight="1" x14ac:dyDescent="0.2">
      <c r="A15" s="18" t="s">
        <v>23</v>
      </c>
      <c r="B15" s="46">
        <v>61</v>
      </c>
      <c r="C15" s="46">
        <v>180</v>
      </c>
      <c r="D15" s="46">
        <v>13</v>
      </c>
      <c r="E15" s="46">
        <v>7</v>
      </c>
      <c r="F15" s="6">
        <f t="shared" si="0"/>
        <v>254</v>
      </c>
      <c r="G15" s="2">
        <f t="shared" si="3"/>
        <v>1054</v>
      </c>
      <c r="H15" s="19" t="s">
        <v>12</v>
      </c>
      <c r="I15" s="46">
        <v>35</v>
      </c>
      <c r="J15" s="46">
        <v>120</v>
      </c>
      <c r="K15" s="46">
        <v>8</v>
      </c>
      <c r="L15" s="46">
        <v>2</v>
      </c>
      <c r="M15" s="6">
        <f t="shared" si="1"/>
        <v>158.5</v>
      </c>
      <c r="N15" s="2">
        <f t="shared" si="4"/>
        <v>684.5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382</v>
      </c>
      <c r="AB15" s="81">
        <v>233.5</v>
      </c>
    </row>
    <row r="16" spans="1:28" ht="24" customHeight="1" x14ac:dyDescent="0.2">
      <c r="A16" s="18" t="s">
        <v>39</v>
      </c>
      <c r="B16" s="46">
        <v>45</v>
      </c>
      <c r="C16" s="46">
        <v>171</v>
      </c>
      <c r="D16" s="46">
        <v>14</v>
      </c>
      <c r="E16" s="46">
        <v>7</v>
      </c>
      <c r="F16" s="6">
        <f t="shared" si="0"/>
        <v>239</v>
      </c>
      <c r="G16" s="2">
        <f t="shared" si="3"/>
        <v>1019.5</v>
      </c>
      <c r="H16" s="19" t="s">
        <v>15</v>
      </c>
      <c r="I16" s="46">
        <v>38</v>
      </c>
      <c r="J16" s="46">
        <v>118</v>
      </c>
      <c r="K16" s="46">
        <v>6</v>
      </c>
      <c r="L16" s="46">
        <v>4</v>
      </c>
      <c r="M16" s="6">
        <f t="shared" si="1"/>
        <v>159</v>
      </c>
      <c r="N16" s="2">
        <f t="shared" si="4"/>
        <v>658.5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198.5</v>
      </c>
      <c r="AB16" s="81">
        <v>234</v>
      </c>
    </row>
    <row r="17" spans="1:28" ht="24" customHeight="1" x14ac:dyDescent="0.2">
      <c r="A17" s="18" t="s">
        <v>40</v>
      </c>
      <c r="B17" s="46">
        <v>42</v>
      </c>
      <c r="C17" s="46">
        <v>136</v>
      </c>
      <c r="D17" s="46">
        <v>11</v>
      </c>
      <c r="E17" s="46">
        <v>8</v>
      </c>
      <c r="F17" s="6">
        <f t="shared" si="0"/>
        <v>199</v>
      </c>
      <c r="G17" s="2">
        <f t="shared" si="3"/>
        <v>981.5</v>
      </c>
      <c r="H17" s="19" t="s">
        <v>18</v>
      </c>
      <c r="I17" s="46">
        <v>41</v>
      </c>
      <c r="J17" s="46">
        <v>117</v>
      </c>
      <c r="K17" s="46">
        <v>8</v>
      </c>
      <c r="L17" s="46">
        <v>5</v>
      </c>
      <c r="M17" s="6">
        <f t="shared" si="1"/>
        <v>166</v>
      </c>
      <c r="N17" s="2">
        <f t="shared" si="4"/>
        <v>644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38</v>
      </c>
      <c r="C18" s="46">
        <v>117</v>
      </c>
      <c r="D18" s="46">
        <v>8</v>
      </c>
      <c r="E18" s="46">
        <v>8</v>
      </c>
      <c r="F18" s="6">
        <f t="shared" si="0"/>
        <v>172</v>
      </c>
      <c r="G18" s="2">
        <f t="shared" si="3"/>
        <v>864</v>
      </c>
      <c r="H18" s="19" t="s">
        <v>20</v>
      </c>
      <c r="I18" s="46">
        <v>46</v>
      </c>
      <c r="J18" s="46">
        <v>121</v>
      </c>
      <c r="K18" s="46">
        <v>9</v>
      </c>
      <c r="L18" s="46">
        <v>9</v>
      </c>
      <c r="M18" s="6">
        <f t="shared" si="1"/>
        <v>184.5</v>
      </c>
      <c r="N18" s="2">
        <f t="shared" si="4"/>
        <v>668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41</v>
      </c>
      <c r="C19" s="47">
        <v>114</v>
      </c>
      <c r="D19" s="47">
        <v>12</v>
      </c>
      <c r="E19" s="47">
        <v>10</v>
      </c>
      <c r="F19" s="7">
        <f t="shared" si="0"/>
        <v>183.5</v>
      </c>
      <c r="G19" s="3">
        <f t="shared" si="3"/>
        <v>793.5</v>
      </c>
      <c r="H19" s="20" t="s">
        <v>22</v>
      </c>
      <c r="I19" s="45">
        <v>55</v>
      </c>
      <c r="J19" s="45">
        <v>146</v>
      </c>
      <c r="K19" s="45">
        <v>6</v>
      </c>
      <c r="L19" s="45">
        <v>4</v>
      </c>
      <c r="M19" s="6">
        <f t="shared" si="1"/>
        <v>195.5</v>
      </c>
      <c r="N19" s="2">
        <f>M16+M17+M18+M19</f>
        <v>705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61</v>
      </c>
      <c r="C20" s="45">
        <v>136</v>
      </c>
      <c r="D20" s="45">
        <v>10</v>
      </c>
      <c r="E20" s="45">
        <v>1</v>
      </c>
      <c r="F20" s="8">
        <f t="shared" si="0"/>
        <v>189</v>
      </c>
      <c r="G20" s="35"/>
      <c r="H20" s="19" t="s">
        <v>24</v>
      </c>
      <c r="I20" s="46">
        <v>43</v>
      </c>
      <c r="J20" s="46">
        <v>132</v>
      </c>
      <c r="K20" s="46">
        <v>10</v>
      </c>
      <c r="L20" s="46">
        <v>7</v>
      </c>
      <c r="M20" s="8">
        <f t="shared" si="1"/>
        <v>191</v>
      </c>
      <c r="N20" s="2">
        <f>M17+M18+M19+M20</f>
        <v>737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58</v>
      </c>
      <c r="C21" s="46">
        <v>129</v>
      </c>
      <c r="D21" s="46">
        <v>7</v>
      </c>
      <c r="E21" s="46">
        <v>2</v>
      </c>
      <c r="F21" s="6">
        <f t="shared" si="0"/>
        <v>177</v>
      </c>
      <c r="G21" s="36"/>
      <c r="H21" s="20" t="s">
        <v>25</v>
      </c>
      <c r="I21" s="46">
        <v>46</v>
      </c>
      <c r="J21" s="46">
        <v>105</v>
      </c>
      <c r="K21" s="46">
        <v>7</v>
      </c>
      <c r="L21" s="46">
        <v>10</v>
      </c>
      <c r="M21" s="6">
        <f t="shared" si="1"/>
        <v>167</v>
      </c>
      <c r="N21" s="2">
        <f>M18+M19+M20+M21</f>
        <v>738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54</v>
      </c>
      <c r="C22" s="46">
        <v>124</v>
      </c>
      <c r="D22" s="46">
        <v>8</v>
      </c>
      <c r="E22" s="46">
        <v>4</v>
      </c>
      <c r="F22" s="6">
        <f t="shared" si="0"/>
        <v>177</v>
      </c>
      <c r="G22" s="2"/>
      <c r="H22" s="21" t="s">
        <v>26</v>
      </c>
      <c r="I22" s="47">
        <v>36</v>
      </c>
      <c r="J22" s="47">
        <v>131</v>
      </c>
      <c r="K22" s="47">
        <v>9</v>
      </c>
      <c r="L22" s="47">
        <v>10</v>
      </c>
      <c r="M22" s="6">
        <f t="shared" si="1"/>
        <v>192</v>
      </c>
      <c r="N22" s="3">
        <f>M19+M20+M21+M22</f>
        <v>745.5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1054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745.5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758.5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80B - CR 38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80B38</v>
      </c>
      <c r="M5" s="172"/>
      <c r="N5" s="172"/>
      <c r="O5" s="50"/>
      <c r="P5" s="194" t="s">
        <v>57</v>
      </c>
      <c r="Q5" s="194"/>
      <c r="R5" s="194"/>
      <c r="S5" s="172" t="s">
        <v>153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148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43999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7</v>
      </c>
      <c r="C10" s="61">
        <v>6</v>
      </c>
      <c r="D10" s="61">
        <v>1</v>
      </c>
      <c r="E10" s="61">
        <v>0</v>
      </c>
      <c r="F10" s="62">
        <f t="shared" ref="F10:F22" si="0">B10*0.5+C10*1+D10*2+E10*2.5</f>
        <v>11.5</v>
      </c>
      <c r="G10" s="63"/>
      <c r="H10" s="64" t="s">
        <v>4</v>
      </c>
      <c r="I10" s="46">
        <v>2</v>
      </c>
      <c r="J10" s="46">
        <v>5</v>
      </c>
      <c r="K10" s="46">
        <v>1</v>
      </c>
      <c r="L10" s="46">
        <v>1</v>
      </c>
      <c r="M10" s="62">
        <f t="shared" ref="M10:M22" si="1">I10*0.5+J10*1+K10*2+L10*2.5</f>
        <v>10.5</v>
      </c>
      <c r="N10" s="65">
        <f>F20+F21+F22+M10</f>
        <v>41</v>
      </c>
      <c r="O10" s="64" t="s">
        <v>43</v>
      </c>
      <c r="P10" s="46">
        <v>1</v>
      </c>
      <c r="Q10" s="46">
        <v>4</v>
      </c>
      <c r="R10" s="46">
        <v>1</v>
      </c>
      <c r="S10" s="46">
        <v>2</v>
      </c>
      <c r="T10" s="62">
        <f t="shared" ref="T10:T21" si="2">P10*0.5+Q10*1+R10*2+S10*2.5</f>
        <v>11.5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>
        <v>9</v>
      </c>
      <c r="D11" s="61">
        <v>0</v>
      </c>
      <c r="E11" s="61">
        <v>0</v>
      </c>
      <c r="F11" s="62">
        <f t="shared" si="0"/>
        <v>11.5</v>
      </c>
      <c r="G11" s="63"/>
      <c r="H11" s="64" t="s">
        <v>5</v>
      </c>
      <c r="I11" s="46">
        <v>4</v>
      </c>
      <c r="J11" s="46">
        <v>5</v>
      </c>
      <c r="K11" s="46">
        <v>1</v>
      </c>
      <c r="L11" s="46">
        <v>1</v>
      </c>
      <c r="M11" s="62">
        <f t="shared" si="1"/>
        <v>11.5</v>
      </c>
      <c r="N11" s="65">
        <f>F21+F22+M10+M11</f>
        <v>43</v>
      </c>
      <c r="O11" s="64" t="s">
        <v>44</v>
      </c>
      <c r="P11" s="46">
        <v>0</v>
      </c>
      <c r="Q11" s="46">
        <v>10</v>
      </c>
      <c r="R11" s="46">
        <v>0</v>
      </c>
      <c r="S11" s="46">
        <v>1</v>
      </c>
      <c r="T11" s="62">
        <f t="shared" si="2"/>
        <v>12.5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11</v>
      </c>
      <c r="D12" s="61">
        <v>2</v>
      </c>
      <c r="E12" s="61">
        <v>1</v>
      </c>
      <c r="F12" s="62">
        <f t="shared" si="0"/>
        <v>18.5</v>
      </c>
      <c r="G12" s="63"/>
      <c r="H12" s="64" t="s">
        <v>6</v>
      </c>
      <c r="I12" s="46">
        <v>1</v>
      </c>
      <c r="J12" s="46">
        <v>5</v>
      </c>
      <c r="K12" s="46">
        <v>0</v>
      </c>
      <c r="L12" s="46">
        <v>1</v>
      </c>
      <c r="M12" s="62">
        <f t="shared" si="1"/>
        <v>8</v>
      </c>
      <c r="N12" s="63">
        <f>F22+M10+M11+M12</f>
        <v>43</v>
      </c>
      <c r="O12" s="64" t="s">
        <v>32</v>
      </c>
      <c r="P12" s="46">
        <v>3</v>
      </c>
      <c r="Q12" s="46">
        <v>9</v>
      </c>
      <c r="R12" s="46">
        <v>0</v>
      </c>
      <c r="S12" s="46">
        <v>0</v>
      </c>
      <c r="T12" s="62">
        <f t="shared" si="2"/>
        <v>10.5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9</v>
      </c>
      <c r="D13" s="61">
        <v>2</v>
      </c>
      <c r="E13" s="61">
        <v>0</v>
      </c>
      <c r="F13" s="62">
        <f t="shared" si="0"/>
        <v>13</v>
      </c>
      <c r="G13" s="63">
        <f t="shared" ref="G13:G19" si="3">F10+F11+F12+F13</f>
        <v>54.5</v>
      </c>
      <c r="H13" s="64" t="s">
        <v>7</v>
      </c>
      <c r="I13" s="46">
        <v>4</v>
      </c>
      <c r="J13" s="46">
        <v>10</v>
      </c>
      <c r="K13" s="46">
        <v>0</v>
      </c>
      <c r="L13" s="46">
        <v>0</v>
      </c>
      <c r="M13" s="62">
        <f t="shared" si="1"/>
        <v>12</v>
      </c>
      <c r="N13" s="63">
        <f t="shared" ref="N13:N18" si="4">M10+M11+M12+M13</f>
        <v>42</v>
      </c>
      <c r="O13" s="64" t="s">
        <v>33</v>
      </c>
      <c r="P13" s="46">
        <v>4</v>
      </c>
      <c r="Q13" s="46">
        <v>14</v>
      </c>
      <c r="R13" s="46">
        <v>0</v>
      </c>
      <c r="S13" s="46">
        <v>0</v>
      </c>
      <c r="T13" s="62">
        <f t="shared" si="2"/>
        <v>16</v>
      </c>
      <c r="U13" s="63">
        <f t="shared" ref="U13:U21" si="5">T10+T11+T12+T13</f>
        <v>50.5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7</v>
      </c>
      <c r="D14" s="61">
        <v>3</v>
      </c>
      <c r="E14" s="61">
        <v>0</v>
      </c>
      <c r="F14" s="62">
        <f t="shared" si="0"/>
        <v>15.5</v>
      </c>
      <c r="G14" s="63">
        <f t="shared" si="3"/>
        <v>58.5</v>
      </c>
      <c r="H14" s="64" t="s">
        <v>9</v>
      </c>
      <c r="I14" s="46">
        <v>2</v>
      </c>
      <c r="J14" s="46">
        <v>6</v>
      </c>
      <c r="K14" s="46">
        <v>1</v>
      </c>
      <c r="L14" s="46">
        <v>0</v>
      </c>
      <c r="M14" s="62">
        <f t="shared" si="1"/>
        <v>9</v>
      </c>
      <c r="N14" s="63">
        <f t="shared" si="4"/>
        <v>40.5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39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6</v>
      </c>
      <c r="D15" s="61">
        <v>2</v>
      </c>
      <c r="E15" s="61">
        <v>1</v>
      </c>
      <c r="F15" s="62">
        <f t="shared" si="0"/>
        <v>14</v>
      </c>
      <c r="G15" s="63">
        <f t="shared" si="3"/>
        <v>61</v>
      </c>
      <c r="H15" s="64" t="s">
        <v>12</v>
      </c>
      <c r="I15" s="46">
        <v>2</v>
      </c>
      <c r="J15" s="46">
        <v>7</v>
      </c>
      <c r="K15" s="46">
        <v>0</v>
      </c>
      <c r="L15" s="46">
        <v>0</v>
      </c>
      <c r="M15" s="62">
        <f t="shared" si="1"/>
        <v>8</v>
      </c>
      <c r="N15" s="63">
        <f t="shared" si="4"/>
        <v>37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5</v>
      </c>
      <c r="D16" s="61">
        <v>1</v>
      </c>
      <c r="E16" s="61">
        <v>0</v>
      </c>
      <c r="F16" s="62">
        <f t="shared" si="0"/>
        <v>7.5</v>
      </c>
      <c r="G16" s="63">
        <f t="shared" si="3"/>
        <v>50</v>
      </c>
      <c r="H16" s="64" t="s">
        <v>15</v>
      </c>
      <c r="I16" s="46">
        <v>1</v>
      </c>
      <c r="J16" s="46">
        <v>9</v>
      </c>
      <c r="K16" s="46">
        <v>1</v>
      </c>
      <c r="L16" s="46">
        <v>0</v>
      </c>
      <c r="M16" s="62">
        <f t="shared" si="1"/>
        <v>11.5</v>
      </c>
      <c r="N16" s="63">
        <f t="shared" si="4"/>
        <v>40.5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4</v>
      </c>
      <c r="D17" s="61">
        <v>1</v>
      </c>
      <c r="E17" s="61">
        <v>2</v>
      </c>
      <c r="F17" s="62">
        <f t="shared" si="0"/>
        <v>11</v>
      </c>
      <c r="G17" s="63">
        <f t="shared" si="3"/>
        <v>48</v>
      </c>
      <c r="H17" s="64" t="s">
        <v>18</v>
      </c>
      <c r="I17" s="46">
        <v>2</v>
      </c>
      <c r="J17" s="46">
        <v>10</v>
      </c>
      <c r="K17" s="46">
        <v>1</v>
      </c>
      <c r="L17" s="46">
        <v>0</v>
      </c>
      <c r="M17" s="62">
        <f t="shared" si="1"/>
        <v>13</v>
      </c>
      <c r="N17" s="63">
        <f t="shared" si="4"/>
        <v>41.5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2</v>
      </c>
      <c r="D18" s="61">
        <v>1</v>
      </c>
      <c r="E18" s="61">
        <v>0</v>
      </c>
      <c r="F18" s="62">
        <f t="shared" si="0"/>
        <v>5.5</v>
      </c>
      <c r="G18" s="63">
        <f t="shared" si="3"/>
        <v>38</v>
      </c>
      <c r="H18" s="64" t="s">
        <v>20</v>
      </c>
      <c r="I18" s="46">
        <v>2</v>
      </c>
      <c r="J18" s="46">
        <v>13</v>
      </c>
      <c r="K18" s="46">
        <v>0</v>
      </c>
      <c r="L18" s="46">
        <v>1</v>
      </c>
      <c r="M18" s="62">
        <f t="shared" si="1"/>
        <v>16.5</v>
      </c>
      <c r="N18" s="63">
        <f t="shared" si="4"/>
        <v>49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7</v>
      </c>
      <c r="D19" s="69">
        <v>3</v>
      </c>
      <c r="E19" s="69">
        <v>2</v>
      </c>
      <c r="F19" s="70">
        <f t="shared" si="0"/>
        <v>21.5</v>
      </c>
      <c r="G19" s="71">
        <f t="shared" si="3"/>
        <v>45.5</v>
      </c>
      <c r="H19" s="72" t="s">
        <v>22</v>
      </c>
      <c r="I19" s="45">
        <v>1</v>
      </c>
      <c r="J19" s="45">
        <v>6</v>
      </c>
      <c r="K19" s="45">
        <v>0</v>
      </c>
      <c r="L19" s="45">
        <v>0</v>
      </c>
      <c r="M19" s="62">
        <f t="shared" si="1"/>
        <v>6.5</v>
      </c>
      <c r="N19" s="63">
        <f>M16+M17+M18+M19</f>
        <v>47.5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6</v>
      </c>
      <c r="D20" s="67">
        <v>1</v>
      </c>
      <c r="E20" s="67">
        <v>0</v>
      </c>
      <c r="F20" s="73">
        <f t="shared" si="0"/>
        <v>9.5</v>
      </c>
      <c r="G20" s="74"/>
      <c r="H20" s="64" t="s">
        <v>24</v>
      </c>
      <c r="I20" s="46">
        <v>2</v>
      </c>
      <c r="J20" s="46">
        <v>4</v>
      </c>
      <c r="K20" s="46">
        <v>0</v>
      </c>
      <c r="L20" s="46">
        <v>0</v>
      </c>
      <c r="M20" s="73">
        <f t="shared" si="1"/>
        <v>5</v>
      </c>
      <c r="N20" s="63">
        <f>M17+M18+M19+M20</f>
        <v>41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4</v>
      </c>
      <c r="D21" s="61">
        <v>1</v>
      </c>
      <c r="E21" s="61">
        <v>0</v>
      </c>
      <c r="F21" s="62">
        <f t="shared" si="0"/>
        <v>8</v>
      </c>
      <c r="G21" s="75"/>
      <c r="H21" s="72" t="s">
        <v>25</v>
      </c>
      <c r="I21" s="46">
        <v>4</v>
      </c>
      <c r="J21" s="46">
        <v>12</v>
      </c>
      <c r="K21" s="46">
        <v>0</v>
      </c>
      <c r="L21" s="46">
        <v>0</v>
      </c>
      <c r="M21" s="62">
        <f t="shared" si="1"/>
        <v>14</v>
      </c>
      <c r="N21" s="63">
        <f>M18+M19+M20+M21</f>
        <v>42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5</v>
      </c>
      <c r="D22" s="61">
        <v>1</v>
      </c>
      <c r="E22" s="61">
        <v>2</v>
      </c>
      <c r="F22" s="62">
        <f t="shared" si="0"/>
        <v>13</v>
      </c>
      <c r="G22" s="63"/>
      <c r="H22" s="68" t="s">
        <v>26</v>
      </c>
      <c r="I22" s="47">
        <v>4</v>
      </c>
      <c r="J22" s="47">
        <v>12</v>
      </c>
      <c r="K22" s="47">
        <v>0</v>
      </c>
      <c r="L22" s="47">
        <v>0</v>
      </c>
      <c r="M22" s="62">
        <f t="shared" si="1"/>
        <v>14</v>
      </c>
      <c r="N22" s="71">
        <f>M19+M20+M21+M22</f>
        <v>39.5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61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49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50.5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79</v>
      </c>
      <c r="G24" s="88"/>
      <c r="H24" s="205"/>
      <c r="I24" s="206"/>
      <c r="J24" s="83" t="s">
        <v>73</v>
      </c>
      <c r="K24" s="86"/>
      <c r="L24" s="86"/>
      <c r="M24" s="87" t="s">
        <v>88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Q15" sqref="Q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80B - CR 38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80B38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43999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21</v>
      </c>
      <c r="C10" s="46">
        <v>110</v>
      </c>
      <c r="D10" s="46">
        <v>19</v>
      </c>
      <c r="E10" s="46">
        <v>2</v>
      </c>
      <c r="F10" s="62">
        <f>B10*0.5+C10*1+D10*2+E10*2.5</f>
        <v>163.5</v>
      </c>
      <c r="G10" s="2"/>
      <c r="H10" s="19" t="s">
        <v>4</v>
      </c>
      <c r="I10" s="46">
        <v>41</v>
      </c>
      <c r="J10" s="46">
        <v>96</v>
      </c>
      <c r="K10" s="46">
        <v>12</v>
      </c>
      <c r="L10" s="46">
        <v>8</v>
      </c>
      <c r="M10" s="6">
        <f>I10*0.5+J10*1+K10*2+L10*2.5</f>
        <v>160.5</v>
      </c>
      <c r="N10" s="9">
        <f>F20+F21+F22+M10</f>
        <v>675.5</v>
      </c>
      <c r="O10" s="19" t="s">
        <v>43</v>
      </c>
      <c r="P10" s="46">
        <v>71</v>
      </c>
      <c r="Q10" s="46">
        <v>117</v>
      </c>
      <c r="R10" s="46">
        <v>10</v>
      </c>
      <c r="S10" s="46">
        <v>8</v>
      </c>
      <c r="T10" s="6">
        <f>P10*0.5+Q10*1+R10*2+S10*2.5</f>
        <v>192.5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28</v>
      </c>
      <c r="C11" s="46">
        <v>118</v>
      </c>
      <c r="D11" s="46">
        <v>17</v>
      </c>
      <c r="E11" s="46">
        <v>4</v>
      </c>
      <c r="F11" s="6">
        <f t="shared" ref="F11:F22" si="0">B11*0.5+C11*1+D11*2+E11*2.5</f>
        <v>176</v>
      </c>
      <c r="G11" s="2"/>
      <c r="H11" s="19" t="s">
        <v>5</v>
      </c>
      <c r="I11" s="46">
        <v>50</v>
      </c>
      <c r="J11" s="46">
        <v>134</v>
      </c>
      <c r="K11" s="46">
        <v>11</v>
      </c>
      <c r="L11" s="46">
        <v>13</v>
      </c>
      <c r="M11" s="6">
        <f t="shared" ref="M11:M22" si="1">I11*0.5+J11*1+K11*2+L11*2.5</f>
        <v>213.5</v>
      </c>
      <c r="N11" s="9">
        <f>F21+F22+M10+M11</f>
        <v>726</v>
      </c>
      <c r="O11" s="19" t="s">
        <v>44</v>
      </c>
      <c r="P11" s="46">
        <v>63</v>
      </c>
      <c r="Q11" s="46">
        <v>128</v>
      </c>
      <c r="R11" s="46">
        <v>12</v>
      </c>
      <c r="S11" s="46">
        <v>13</v>
      </c>
      <c r="T11" s="6">
        <f t="shared" ref="T11:T21" si="2">P11*0.5+Q11*1+R11*2+S11*2.5</f>
        <v>216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107</v>
      </c>
      <c r="D12" s="46">
        <v>18</v>
      </c>
      <c r="E12" s="46">
        <v>5</v>
      </c>
      <c r="F12" s="6">
        <f t="shared" si="0"/>
        <v>168.5</v>
      </c>
      <c r="G12" s="2"/>
      <c r="H12" s="19" t="s">
        <v>6</v>
      </c>
      <c r="I12" s="46">
        <v>48</v>
      </c>
      <c r="J12" s="46">
        <v>108</v>
      </c>
      <c r="K12" s="46">
        <v>12</v>
      </c>
      <c r="L12" s="46">
        <v>10</v>
      </c>
      <c r="M12" s="6">
        <f t="shared" si="1"/>
        <v>181</v>
      </c>
      <c r="N12" s="2">
        <f>F22+M10+M11+M12</f>
        <v>741.5</v>
      </c>
      <c r="O12" s="19" t="s">
        <v>32</v>
      </c>
      <c r="P12" s="46">
        <v>58</v>
      </c>
      <c r="Q12" s="46">
        <v>134</v>
      </c>
      <c r="R12" s="46">
        <v>17</v>
      </c>
      <c r="S12" s="46">
        <v>5</v>
      </c>
      <c r="T12" s="6">
        <f t="shared" si="2"/>
        <v>209.5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29</v>
      </c>
      <c r="C13" s="46">
        <v>81</v>
      </c>
      <c r="D13" s="46">
        <v>11</v>
      </c>
      <c r="E13" s="46">
        <v>8</v>
      </c>
      <c r="F13" s="6">
        <f t="shared" si="0"/>
        <v>137.5</v>
      </c>
      <c r="G13" s="2">
        <f>F10+F11+F12+F13</f>
        <v>645.5</v>
      </c>
      <c r="H13" s="19" t="s">
        <v>7</v>
      </c>
      <c r="I13" s="46">
        <v>53</v>
      </c>
      <c r="J13" s="46">
        <v>126</v>
      </c>
      <c r="K13" s="46">
        <v>13</v>
      </c>
      <c r="L13" s="46">
        <v>8</v>
      </c>
      <c r="M13" s="6">
        <f t="shared" si="1"/>
        <v>198.5</v>
      </c>
      <c r="N13" s="2">
        <f t="shared" ref="N13:N18" si="3">M10+M11+M12+M13</f>
        <v>753.5</v>
      </c>
      <c r="O13" s="19" t="s">
        <v>33</v>
      </c>
      <c r="P13" s="46">
        <v>44</v>
      </c>
      <c r="Q13" s="46">
        <v>118</v>
      </c>
      <c r="R13" s="46">
        <v>16</v>
      </c>
      <c r="S13" s="46">
        <v>8</v>
      </c>
      <c r="T13" s="6">
        <f t="shared" si="2"/>
        <v>192</v>
      </c>
      <c r="U13" s="2">
        <f t="shared" ref="U13:U21" si="4">T10+T11+T12+T13</f>
        <v>810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28</v>
      </c>
      <c r="C14" s="46">
        <v>113</v>
      </c>
      <c r="D14" s="46">
        <v>15</v>
      </c>
      <c r="E14" s="46">
        <v>5</v>
      </c>
      <c r="F14" s="6">
        <f t="shared" si="0"/>
        <v>169.5</v>
      </c>
      <c r="G14" s="2">
        <f t="shared" ref="G14:G19" si="5">F11+F12+F13+F14</f>
        <v>651.5</v>
      </c>
      <c r="H14" s="19" t="s">
        <v>9</v>
      </c>
      <c r="I14" s="46">
        <v>44</v>
      </c>
      <c r="J14" s="46">
        <v>113</v>
      </c>
      <c r="K14" s="46">
        <v>10</v>
      </c>
      <c r="L14" s="46">
        <v>5</v>
      </c>
      <c r="M14" s="6">
        <f t="shared" si="1"/>
        <v>167.5</v>
      </c>
      <c r="N14" s="2">
        <f t="shared" si="3"/>
        <v>760.5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617.5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36</v>
      </c>
      <c r="C15" s="46">
        <v>104</v>
      </c>
      <c r="D15" s="46">
        <v>12</v>
      </c>
      <c r="E15" s="46">
        <v>8</v>
      </c>
      <c r="F15" s="6">
        <f t="shared" si="0"/>
        <v>166</v>
      </c>
      <c r="G15" s="2">
        <f t="shared" si="5"/>
        <v>641.5</v>
      </c>
      <c r="H15" s="19" t="s">
        <v>12</v>
      </c>
      <c r="I15" s="46">
        <v>40</v>
      </c>
      <c r="J15" s="46">
        <v>101</v>
      </c>
      <c r="K15" s="46">
        <v>14</v>
      </c>
      <c r="L15" s="46">
        <v>4</v>
      </c>
      <c r="M15" s="6">
        <f t="shared" si="1"/>
        <v>159</v>
      </c>
      <c r="N15" s="2">
        <f t="shared" si="3"/>
        <v>706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401.5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30</v>
      </c>
      <c r="C16" s="46">
        <v>111</v>
      </c>
      <c r="D16" s="46">
        <v>13</v>
      </c>
      <c r="E16" s="46">
        <v>10</v>
      </c>
      <c r="F16" s="6">
        <f t="shared" si="0"/>
        <v>177</v>
      </c>
      <c r="G16" s="2">
        <f t="shared" si="5"/>
        <v>650</v>
      </c>
      <c r="H16" s="19" t="s">
        <v>15</v>
      </c>
      <c r="I16" s="46">
        <v>38</v>
      </c>
      <c r="J16" s="46">
        <v>118</v>
      </c>
      <c r="K16" s="46">
        <v>16</v>
      </c>
      <c r="L16" s="46">
        <v>3</v>
      </c>
      <c r="M16" s="6">
        <f t="shared" si="1"/>
        <v>176.5</v>
      </c>
      <c r="N16" s="2">
        <f t="shared" si="3"/>
        <v>701.5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192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99</v>
      </c>
      <c r="D17" s="46">
        <v>21</v>
      </c>
      <c r="E17" s="46">
        <v>11</v>
      </c>
      <c r="F17" s="6">
        <f t="shared" si="0"/>
        <v>178</v>
      </c>
      <c r="G17" s="2">
        <f t="shared" si="5"/>
        <v>690.5</v>
      </c>
      <c r="H17" s="19" t="s">
        <v>18</v>
      </c>
      <c r="I17" s="46">
        <v>31</v>
      </c>
      <c r="J17" s="46">
        <v>123</v>
      </c>
      <c r="K17" s="46">
        <v>16</v>
      </c>
      <c r="L17" s="46">
        <v>7</v>
      </c>
      <c r="M17" s="6">
        <f t="shared" si="1"/>
        <v>188</v>
      </c>
      <c r="N17" s="2">
        <f t="shared" si="3"/>
        <v>691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42</v>
      </c>
      <c r="C18" s="46">
        <v>121</v>
      </c>
      <c r="D18" s="46">
        <v>10</v>
      </c>
      <c r="E18" s="46">
        <v>11</v>
      </c>
      <c r="F18" s="6">
        <f t="shared" si="0"/>
        <v>189.5</v>
      </c>
      <c r="G18" s="2">
        <f t="shared" si="5"/>
        <v>710.5</v>
      </c>
      <c r="H18" s="19" t="s">
        <v>20</v>
      </c>
      <c r="I18" s="46">
        <v>38</v>
      </c>
      <c r="J18" s="46">
        <v>141</v>
      </c>
      <c r="K18" s="46">
        <v>14</v>
      </c>
      <c r="L18" s="46">
        <v>9</v>
      </c>
      <c r="M18" s="6">
        <f t="shared" si="1"/>
        <v>210.5</v>
      </c>
      <c r="N18" s="2">
        <f t="shared" si="3"/>
        <v>734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87</v>
      </c>
      <c r="D19" s="47">
        <v>12</v>
      </c>
      <c r="E19" s="47">
        <v>8</v>
      </c>
      <c r="F19" s="7">
        <f t="shared" si="0"/>
        <v>146.5</v>
      </c>
      <c r="G19" s="3">
        <f t="shared" si="5"/>
        <v>691</v>
      </c>
      <c r="H19" s="20" t="s">
        <v>22</v>
      </c>
      <c r="I19" s="45">
        <v>43</v>
      </c>
      <c r="J19" s="45">
        <v>148</v>
      </c>
      <c r="K19" s="45">
        <v>17</v>
      </c>
      <c r="L19" s="45">
        <v>8</v>
      </c>
      <c r="M19" s="6">
        <f t="shared" si="1"/>
        <v>223.5</v>
      </c>
      <c r="N19" s="2">
        <f>M16+M17+M18+M19</f>
        <v>798.5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36</v>
      </c>
      <c r="C20" s="45">
        <v>119</v>
      </c>
      <c r="D20" s="45">
        <v>8</v>
      </c>
      <c r="E20" s="45">
        <v>4</v>
      </c>
      <c r="F20" s="8">
        <f t="shared" si="0"/>
        <v>163</v>
      </c>
      <c r="G20" s="35"/>
      <c r="H20" s="19" t="s">
        <v>24</v>
      </c>
      <c r="I20" s="46">
        <v>31</v>
      </c>
      <c r="J20" s="46">
        <v>101</v>
      </c>
      <c r="K20" s="46">
        <v>11</v>
      </c>
      <c r="L20" s="46">
        <v>9</v>
      </c>
      <c r="M20" s="8">
        <f t="shared" si="1"/>
        <v>161</v>
      </c>
      <c r="N20" s="2">
        <f>M17+M18+M19+M20</f>
        <v>783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38</v>
      </c>
      <c r="C21" s="46">
        <v>122</v>
      </c>
      <c r="D21" s="46">
        <v>6</v>
      </c>
      <c r="E21" s="46">
        <v>5</v>
      </c>
      <c r="F21" s="6">
        <f t="shared" si="0"/>
        <v>165.5</v>
      </c>
      <c r="G21" s="36"/>
      <c r="H21" s="20" t="s">
        <v>25</v>
      </c>
      <c r="I21" s="46">
        <v>38</v>
      </c>
      <c r="J21" s="46">
        <v>136</v>
      </c>
      <c r="K21" s="46">
        <v>15</v>
      </c>
      <c r="L21" s="46">
        <v>5</v>
      </c>
      <c r="M21" s="6">
        <f t="shared" si="1"/>
        <v>197.5</v>
      </c>
      <c r="N21" s="2">
        <f>M18+M19+M20+M21</f>
        <v>792.5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48</v>
      </c>
      <c r="C22" s="46">
        <v>127</v>
      </c>
      <c r="D22" s="46">
        <v>9</v>
      </c>
      <c r="E22" s="46">
        <v>7</v>
      </c>
      <c r="F22" s="6">
        <f t="shared" si="0"/>
        <v>186.5</v>
      </c>
      <c r="G22" s="2"/>
      <c r="H22" s="21" t="s">
        <v>26</v>
      </c>
      <c r="I22" s="47">
        <v>30</v>
      </c>
      <c r="J22" s="47">
        <v>113</v>
      </c>
      <c r="K22" s="47">
        <v>12</v>
      </c>
      <c r="L22" s="47">
        <v>8</v>
      </c>
      <c r="M22" s="6">
        <f t="shared" si="1"/>
        <v>172</v>
      </c>
      <c r="N22" s="3">
        <f>M19+M20+M21+M22</f>
        <v>754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710.5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798.5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90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Z30" sqref="Z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80B - CR 38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80B38</v>
      </c>
      <c r="M6" s="172"/>
      <c r="N6" s="172"/>
      <c r="O6" s="12"/>
      <c r="P6" s="161" t="s">
        <v>58</v>
      </c>
      <c r="Q6" s="161"/>
      <c r="R6" s="161"/>
      <c r="S6" s="212">
        <f>'G-1'!S6:U6</f>
        <v>43999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'G-1'!B10+'G-3'!B10+'GIRO 7'!B10+'G-4'!B10</f>
        <v>139</v>
      </c>
      <c r="C10" s="46">
        <f>'G-1'!C10+'G-3'!C10+'GIRO 7'!C10+'G-4'!C10</f>
        <v>353</v>
      </c>
      <c r="D10" s="46">
        <f>'G-1'!D10+'G-3'!D10+'GIRO 7'!D10+'G-4'!D10</f>
        <v>38</v>
      </c>
      <c r="E10" s="46">
        <f>'G-1'!E10+'G-3'!E10+'GIRO 7'!E10+'G-4'!E10</f>
        <v>6</v>
      </c>
      <c r="F10" s="6">
        <f t="shared" ref="F10:F22" si="0">B10*0.5+C10*1+D10*2+E10*2.5</f>
        <v>513.5</v>
      </c>
      <c r="G10" s="2"/>
      <c r="H10" s="19" t="s">
        <v>4</v>
      </c>
      <c r="I10" s="46">
        <f>'G-1'!I10+'G-3'!I10+'GIRO 7'!I10+'G-4'!I10</f>
        <v>127</v>
      </c>
      <c r="J10" s="46">
        <f>'G-1'!J10+'G-3'!J10+'GIRO 7'!J10+'G-4'!J10</f>
        <v>301</v>
      </c>
      <c r="K10" s="46">
        <f>'G-1'!K10+'G-3'!K10+'GIRO 7'!K10+'G-4'!K10</f>
        <v>28</v>
      </c>
      <c r="L10" s="46">
        <f>'G-1'!L10+'G-3'!L10+'GIRO 7'!L10+'G-4'!L10</f>
        <v>24</v>
      </c>
      <c r="M10" s="6">
        <f t="shared" ref="M10:M22" si="1">I10*0.5+J10*1+K10*2+L10*2.5</f>
        <v>480.5</v>
      </c>
      <c r="N10" s="9">
        <f>F20+F21+F22+M10</f>
        <v>2004</v>
      </c>
      <c r="O10" s="19" t="s">
        <v>43</v>
      </c>
      <c r="P10" s="46">
        <f>'G-1'!P10+'G-3'!P10+'GIRO 7'!P10+'G-4'!P10</f>
        <v>189</v>
      </c>
      <c r="Q10" s="46">
        <f>'G-1'!Q10+'G-3'!Q10+'GIRO 7'!Q10+'G-4'!Q10</f>
        <v>328</v>
      </c>
      <c r="R10" s="46">
        <f>'G-1'!R10+'G-3'!R10+'GIRO 7'!R10+'G-4'!R10</f>
        <v>29</v>
      </c>
      <c r="S10" s="46">
        <f>'G-1'!S10+'G-3'!S10+'GIRO 7'!S10+'G-4'!S10</f>
        <v>19</v>
      </c>
      <c r="T10" s="6">
        <f t="shared" ref="T10:T21" si="2">P10*0.5+Q10*1+R10*2+S10*2.5</f>
        <v>528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'G-1'!B11+'G-3'!B11+'GIRO 7'!B11+'G-4'!B11</f>
        <v>137</v>
      </c>
      <c r="C11" s="46">
        <f>'G-1'!C11+'G-3'!C11+'GIRO 7'!C11+'G-4'!C11</f>
        <v>353</v>
      </c>
      <c r="D11" s="46">
        <f>'G-1'!D11+'G-3'!D11+'GIRO 7'!D11+'G-4'!D11</f>
        <v>36</v>
      </c>
      <c r="E11" s="46">
        <f>'G-1'!E11+'G-3'!E11+'GIRO 7'!E11+'G-4'!E11</f>
        <v>12</v>
      </c>
      <c r="F11" s="6">
        <f t="shared" si="0"/>
        <v>523.5</v>
      </c>
      <c r="G11" s="2"/>
      <c r="H11" s="19" t="s">
        <v>5</v>
      </c>
      <c r="I11" s="46">
        <f>'G-1'!I11+'G-3'!I11+'GIRO 7'!I11+'G-4'!I11</f>
        <v>135</v>
      </c>
      <c r="J11" s="46">
        <f>'G-1'!J11+'G-3'!J11+'GIRO 7'!J11+'G-4'!J11</f>
        <v>336</v>
      </c>
      <c r="K11" s="46">
        <f>'G-1'!K11+'G-3'!K11+'GIRO 7'!K11+'G-4'!K11</f>
        <v>28</v>
      </c>
      <c r="L11" s="46">
        <f>'G-1'!L11+'G-3'!L11+'GIRO 7'!L11+'G-4'!L11</f>
        <v>29</v>
      </c>
      <c r="M11" s="6">
        <f t="shared" si="1"/>
        <v>532</v>
      </c>
      <c r="N11" s="9">
        <f>F21+F22+M10+M11</f>
        <v>2023</v>
      </c>
      <c r="O11" s="19" t="s">
        <v>44</v>
      </c>
      <c r="P11" s="46">
        <f>'G-1'!P11+'G-3'!P11+'GIRO 7'!P11+'G-4'!P11</f>
        <v>159</v>
      </c>
      <c r="Q11" s="46">
        <f>'G-1'!Q11+'G-3'!Q11+'GIRO 7'!Q11+'G-4'!Q11</f>
        <v>384</v>
      </c>
      <c r="R11" s="46">
        <f>'G-1'!R11+'G-3'!R11+'GIRO 7'!R11+'G-4'!R11</f>
        <v>26</v>
      </c>
      <c r="S11" s="46">
        <f>'G-1'!S11+'G-3'!S11+'GIRO 7'!S11+'G-4'!S11</f>
        <v>25</v>
      </c>
      <c r="T11" s="6">
        <f t="shared" si="2"/>
        <v>578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'G-1'!B12+'G-3'!B12+'GIRO 7'!B12+'G-4'!B12</f>
        <v>105</v>
      </c>
      <c r="C12" s="46">
        <f>'G-1'!C12+'G-3'!C12+'GIRO 7'!C12+'G-4'!C12</f>
        <v>420</v>
      </c>
      <c r="D12" s="46">
        <f>'G-1'!D12+'G-3'!D12+'GIRO 7'!D12+'G-4'!D12</f>
        <v>44</v>
      </c>
      <c r="E12" s="46">
        <f>'G-1'!E12+'G-3'!E12+'GIRO 7'!E12+'G-4'!E12</f>
        <v>11</v>
      </c>
      <c r="F12" s="6">
        <f t="shared" si="0"/>
        <v>588</v>
      </c>
      <c r="G12" s="2"/>
      <c r="H12" s="19" t="s">
        <v>6</v>
      </c>
      <c r="I12" s="46">
        <f>'G-1'!I12+'G-3'!I12+'GIRO 7'!I12+'G-4'!I12</f>
        <v>117</v>
      </c>
      <c r="J12" s="46">
        <f>'G-1'!J12+'G-3'!J12+'GIRO 7'!J12+'G-4'!J12</f>
        <v>335</v>
      </c>
      <c r="K12" s="46">
        <f>'G-1'!K12+'G-3'!K12+'GIRO 7'!K12+'G-4'!K12</f>
        <v>26</v>
      </c>
      <c r="L12" s="46">
        <f>'G-1'!L12+'G-3'!L12+'GIRO 7'!L12+'G-4'!L12</f>
        <v>19</v>
      </c>
      <c r="M12" s="6">
        <f t="shared" si="1"/>
        <v>493</v>
      </c>
      <c r="N12" s="2">
        <f>F22+M10+M11+M12</f>
        <v>2021.5</v>
      </c>
      <c r="O12" s="19" t="s">
        <v>32</v>
      </c>
      <c r="P12" s="46">
        <f>'G-1'!P12+'G-3'!P12+'GIRO 7'!P12+'G-4'!P12</f>
        <v>169</v>
      </c>
      <c r="Q12" s="46">
        <f>'G-1'!Q12+'G-3'!Q12+'GIRO 7'!Q12+'G-4'!Q12</f>
        <v>384</v>
      </c>
      <c r="R12" s="46">
        <f>'G-1'!R12+'G-3'!R12+'GIRO 7'!R12+'G-4'!R12</f>
        <v>32</v>
      </c>
      <c r="S12" s="46">
        <f>'G-1'!S12+'G-3'!S12+'GIRO 7'!S12+'G-4'!S12</f>
        <v>10</v>
      </c>
      <c r="T12" s="6">
        <f t="shared" si="2"/>
        <v>557.5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'G-1'!B13+'G-3'!B13+'GIRO 7'!B13+'G-4'!B13</f>
        <v>93</v>
      </c>
      <c r="C13" s="46">
        <f>'G-1'!C13+'G-3'!C13+'GIRO 7'!C13+'G-4'!C13</f>
        <v>380</v>
      </c>
      <c r="D13" s="46">
        <f>'G-1'!D13+'G-3'!D13+'GIRO 7'!D13+'G-4'!D13</f>
        <v>38</v>
      </c>
      <c r="E13" s="46">
        <f>'G-1'!E13+'G-3'!E13+'GIRO 7'!E13+'G-4'!E13</f>
        <v>14</v>
      </c>
      <c r="F13" s="6">
        <f t="shared" si="0"/>
        <v>537.5</v>
      </c>
      <c r="G13" s="2">
        <f t="shared" ref="G13:G19" si="3">F10+F11+F12+F13</f>
        <v>2162.5</v>
      </c>
      <c r="H13" s="19" t="s">
        <v>7</v>
      </c>
      <c r="I13" s="46">
        <f>'G-1'!I13+'G-3'!I13+'GIRO 7'!I13+'G-4'!I13</f>
        <v>133</v>
      </c>
      <c r="J13" s="46">
        <f>'G-1'!J13+'G-3'!J13+'GIRO 7'!J13+'G-4'!J13</f>
        <v>349</v>
      </c>
      <c r="K13" s="46">
        <f>'G-1'!K13+'G-3'!K13+'GIRO 7'!K13+'G-4'!K13</f>
        <v>25</v>
      </c>
      <c r="L13" s="46">
        <f>'G-1'!L13+'G-3'!L13+'GIRO 7'!L13+'G-4'!L13</f>
        <v>20</v>
      </c>
      <c r="M13" s="6">
        <f t="shared" si="1"/>
        <v>515.5</v>
      </c>
      <c r="N13" s="2">
        <f t="shared" ref="N13:N18" si="4">M10+M11+M12+M13</f>
        <v>2021</v>
      </c>
      <c r="O13" s="19" t="s">
        <v>33</v>
      </c>
      <c r="P13" s="46">
        <f>'G-1'!P13+'G-3'!P13+'GIRO 7'!P13+'G-4'!P13</f>
        <v>153</v>
      </c>
      <c r="Q13" s="46">
        <f>'G-1'!Q13+'G-3'!Q13+'GIRO 7'!Q13+'G-4'!Q13</f>
        <v>385</v>
      </c>
      <c r="R13" s="46">
        <f>'G-1'!R13+'G-3'!R13+'GIRO 7'!R13+'G-4'!R13</f>
        <v>34</v>
      </c>
      <c r="S13" s="46">
        <f>'G-1'!S13+'G-3'!S13+'GIRO 7'!S13+'G-4'!S13</f>
        <v>17</v>
      </c>
      <c r="T13" s="6">
        <f t="shared" si="2"/>
        <v>572</v>
      </c>
      <c r="U13" s="2">
        <f t="shared" ref="U13:U21" si="5">T10+T11+T12+T13</f>
        <v>2235.5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'G-1'!B14+'G-3'!B14+'GIRO 7'!B14+'G-4'!B14</f>
        <v>104</v>
      </c>
      <c r="C14" s="46">
        <f>'G-1'!C14+'G-3'!C14+'GIRO 7'!C14+'G-4'!C14</f>
        <v>433</v>
      </c>
      <c r="D14" s="46">
        <f>'G-1'!D14+'G-3'!D14+'GIRO 7'!D14+'G-4'!D14</f>
        <v>36</v>
      </c>
      <c r="E14" s="46">
        <f>'G-1'!E14+'G-3'!E14+'GIRO 7'!E14+'G-4'!E14</f>
        <v>17</v>
      </c>
      <c r="F14" s="6">
        <f t="shared" si="0"/>
        <v>599.5</v>
      </c>
      <c r="G14" s="2">
        <f t="shared" si="3"/>
        <v>2248.5</v>
      </c>
      <c r="H14" s="19" t="s">
        <v>9</v>
      </c>
      <c r="I14" s="46">
        <f>'G-1'!I14+'G-3'!I14+'GIRO 7'!I14+'G-4'!I14</f>
        <v>113</v>
      </c>
      <c r="J14" s="46">
        <f>'G-1'!J14+'G-3'!J14+'GIRO 7'!J14+'G-4'!J14</f>
        <v>332</v>
      </c>
      <c r="K14" s="46">
        <f>'G-1'!K14+'G-3'!K14+'GIRO 7'!K14+'G-4'!K14</f>
        <v>20</v>
      </c>
      <c r="L14" s="46">
        <f>'G-1'!L14+'G-3'!L14+'GIRO 7'!L14+'G-4'!L14</f>
        <v>12</v>
      </c>
      <c r="M14" s="6">
        <f t="shared" si="1"/>
        <v>458.5</v>
      </c>
      <c r="N14" s="2">
        <f t="shared" si="4"/>
        <v>1999</v>
      </c>
      <c r="O14" s="19" t="s">
        <v>29</v>
      </c>
      <c r="P14" s="46">
        <f>'G-1'!P14+'G-3'!P14+'GIRO 7'!P14+'G-4'!P14</f>
        <v>0</v>
      </c>
      <c r="Q14" s="46">
        <f>'G-1'!Q14+'G-3'!Q14+'GIRO 7'!Q14+'G-4'!Q14</f>
        <v>0</v>
      </c>
      <c r="R14" s="46">
        <f>'G-1'!R14+'G-3'!R14+'GIRO 7'!R14+'G-4'!R14</f>
        <v>0</v>
      </c>
      <c r="S14" s="46">
        <f>'G-1'!S14+'G-3'!S14+'GIRO 7'!S14+'G-4'!S14</f>
        <v>0</v>
      </c>
      <c r="T14" s="6">
        <f t="shared" si="2"/>
        <v>0</v>
      </c>
      <c r="U14" s="2">
        <f t="shared" si="5"/>
        <v>1707.5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'G-1'!B15+'G-3'!B15+'GIRO 7'!B15+'G-4'!B15</f>
        <v>120</v>
      </c>
      <c r="C15" s="46">
        <f>'G-1'!C15+'G-3'!C15+'GIRO 7'!C15+'G-4'!C15</f>
        <v>381</v>
      </c>
      <c r="D15" s="46">
        <f>'G-1'!D15+'G-3'!D15+'GIRO 7'!D15+'G-4'!D15</f>
        <v>33</v>
      </c>
      <c r="E15" s="46">
        <f>'G-1'!E15+'G-3'!E15+'GIRO 7'!E15+'G-4'!E15</f>
        <v>17</v>
      </c>
      <c r="F15" s="6">
        <f t="shared" si="0"/>
        <v>549.5</v>
      </c>
      <c r="G15" s="2">
        <f t="shared" si="3"/>
        <v>2274.5</v>
      </c>
      <c r="H15" s="19" t="s">
        <v>12</v>
      </c>
      <c r="I15" s="46">
        <f>'G-1'!I15+'G-3'!I15+'GIRO 7'!I15+'G-4'!I15</f>
        <v>105</v>
      </c>
      <c r="J15" s="46">
        <f>'G-1'!J15+'G-3'!J15+'GIRO 7'!J15+'G-4'!J15</f>
        <v>314</v>
      </c>
      <c r="K15" s="46">
        <f>'G-1'!K15+'G-3'!K15+'GIRO 7'!K15+'G-4'!K15</f>
        <v>27</v>
      </c>
      <c r="L15" s="46">
        <f>'G-1'!L15+'G-3'!L15+'GIRO 7'!L15+'G-4'!L15</f>
        <v>10</v>
      </c>
      <c r="M15" s="6">
        <f t="shared" si="1"/>
        <v>445.5</v>
      </c>
      <c r="N15" s="2">
        <f t="shared" si="4"/>
        <v>1912.5</v>
      </c>
      <c r="O15" s="18" t="s">
        <v>30</v>
      </c>
      <c r="P15" s="46">
        <f>'G-1'!P15+'G-3'!P15+'GIRO 7'!P15+'G-4'!P15</f>
        <v>0</v>
      </c>
      <c r="Q15" s="46">
        <f>'G-1'!Q15+'G-3'!Q15+'GIRO 7'!Q15+'G-4'!Q15</f>
        <v>0</v>
      </c>
      <c r="R15" s="46">
        <f>'G-1'!R15+'G-3'!R15+'GIRO 7'!R15+'G-4'!R15</f>
        <v>0</v>
      </c>
      <c r="S15" s="46">
        <f>'G-1'!S15+'G-3'!S15+'GIRO 7'!S15+'G-4'!S15</f>
        <v>0</v>
      </c>
      <c r="T15" s="6">
        <f t="shared" si="2"/>
        <v>0</v>
      </c>
      <c r="U15" s="2">
        <f t="shared" si="5"/>
        <v>1129.5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'G-1'!B16+'G-3'!B16+'GIRO 7'!B16+'G-4'!B16</f>
        <v>86</v>
      </c>
      <c r="C16" s="46">
        <f>'G-1'!C16+'G-3'!C16+'GIRO 7'!C16+'G-4'!C16</f>
        <v>397</v>
      </c>
      <c r="D16" s="46">
        <f>'G-1'!D16+'G-3'!D16+'GIRO 7'!D16+'G-4'!D16</f>
        <v>33</v>
      </c>
      <c r="E16" s="46">
        <f>'G-1'!E16+'G-3'!E16+'GIRO 7'!E16+'G-4'!E16</f>
        <v>18</v>
      </c>
      <c r="F16" s="6">
        <f t="shared" si="0"/>
        <v>551</v>
      </c>
      <c r="G16" s="2">
        <f t="shared" si="3"/>
        <v>2237.5</v>
      </c>
      <c r="H16" s="19" t="s">
        <v>15</v>
      </c>
      <c r="I16" s="46">
        <f>'G-1'!I16+'G-3'!I16+'GIRO 7'!I16+'G-4'!I16</f>
        <v>103</v>
      </c>
      <c r="J16" s="46">
        <f>'G-1'!J16+'G-3'!J16+'GIRO 7'!J16+'G-4'!J16</f>
        <v>320</v>
      </c>
      <c r="K16" s="46">
        <f>'G-1'!K16+'G-3'!K16+'GIRO 7'!K16+'G-4'!K16</f>
        <v>26</v>
      </c>
      <c r="L16" s="46">
        <f>'G-1'!L16+'G-3'!L16+'GIRO 7'!L16+'G-4'!L16</f>
        <v>9</v>
      </c>
      <c r="M16" s="6">
        <f t="shared" si="1"/>
        <v>446</v>
      </c>
      <c r="N16" s="2">
        <f t="shared" si="4"/>
        <v>1865.5</v>
      </c>
      <c r="O16" s="19" t="s">
        <v>8</v>
      </c>
      <c r="P16" s="46">
        <f>'G-1'!P16+'G-3'!P16+'GIRO 7'!P16+'G-4'!P16</f>
        <v>0</v>
      </c>
      <c r="Q16" s="46">
        <f>'G-1'!Q16+'G-3'!Q16+'GIRO 7'!Q16+'G-4'!Q16</f>
        <v>0</v>
      </c>
      <c r="R16" s="46">
        <f>'G-1'!R16+'G-3'!R16+'GIRO 7'!R16+'G-4'!R16</f>
        <v>0</v>
      </c>
      <c r="S16" s="46">
        <f>'G-1'!S16+'G-3'!S16+'GIRO 7'!S16+'G-4'!S16</f>
        <v>0</v>
      </c>
      <c r="T16" s="6">
        <f t="shared" si="2"/>
        <v>0</v>
      </c>
      <c r="U16" s="2">
        <f t="shared" si="5"/>
        <v>572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'G-1'!B17+'G-3'!B17+'GIRO 7'!B17+'G-4'!B17</f>
        <v>85</v>
      </c>
      <c r="C17" s="46">
        <f>'G-1'!C17+'G-3'!C17+'GIRO 7'!C17+'G-4'!C17</f>
        <v>329</v>
      </c>
      <c r="D17" s="46">
        <f>'G-1'!D17+'G-3'!D17+'GIRO 7'!D17+'G-4'!D17</f>
        <v>41</v>
      </c>
      <c r="E17" s="46">
        <f>'G-1'!E17+'G-3'!E17+'GIRO 7'!E17+'G-4'!E17</f>
        <v>23</v>
      </c>
      <c r="F17" s="6">
        <f t="shared" si="0"/>
        <v>511</v>
      </c>
      <c r="G17" s="2">
        <f t="shared" si="3"/>
        <v>2211</v>
      </c>
      <c r="H17" s="19" t="s">
        <v>18</v>
      </c>
      <c r="I17" s="46">
        <f>'G-1'!I17+'G-3'!I17+'GIRO 7'!I17+'G-4'!I17</f>
        <v>104</v>
      </c>
      <c r="J17" s="46">
        <f>'G-1'!J17+'G-3'!J17+'GIRO 7'!J17+'G-4'!J17</f>
        <v>307</v>
      </c>
      <c r="K17" s="46">
        <f>'G-1'!K17+'G-3'!K17+'GIRO 7'!K17+'G-4'!K17</f>
        <v>29</v>
      </c>
      <c r="L17" s="46">
        <f>'G-1'!L17+'G-3'!L17+'GIRO 7'!L17+'G-4'!L17</f>
        <v>14</v>
      </c>
      <c r="M17" s="6">
        <f t="shared" si="1"/>
        <v>452</v>
      </c>
      <c r="N17" s="2">
        <f t="shared" si="4"/>
        <v>1802</v>
      </c>
      <c r="O17" s="19" t="s">
        <v>10</v>
      </c>
      <c r="P17" s="46">
        <f>'G-1'!P17+'G-3'!P17+'GIRO 7'!P17+'G-4'!P17</f>
        <v>0</v>
      </c>
      <c r="Q17" s="46">
        <f>'G-1'!Q17+'G-3'!Q17+'GIRO 7'!Q17+'G-4'!Q17</f>
        <v>0</v>
      </c>
      <c r="R17" s="46">
        <f>'G-1'!R17+'G-3'!R17+'GIRO 7'!R17+'G-4'!R17</f>
        <v>0</v>
      </c>
      <c r="S17" s="46">
        <f>'G-1'!S17+'G-3'!S17+'GIRO 7'!S17+'G-4'!S17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'G-1'!B18+'G-3'!B18+'GIRO 7'!B18+'G-4'!B18</f>
        <v>102</v>
      </c>
      <c r="C18" s="46">
        <f>'G-1'!C18+'G-3'!C18+'GIRO 7'!C18+'G-4'!C18</f>
        <v>324</v>
      </c>
      <c r="D18" s="46">
        <f>'G-1'!D18+'G-3'!D18+'GIRO 7'!D18+'G-4'!D18</f>
        <v>25</v>
      </c>
      <c r="E18" s="46">
        <f>'G-1'!E18+'G-3'!E18+'GIRO 7'!E18+'G-4'!E18</f>
        <v>20</v>
      </c>
      <c r="F18" s="6">
        <f t="shared" si="0"/>
        <v>475</v>
      </c>
      <c r="G18" s="2">
        <f t="shared" si="3"/>
        <v>2086.5</v>
      </c>
      <c r="H18" s="19" t="s">
        <v>20</v>
      </c>
      <c r="I18" s="46">
        <f>'G-1'!I18+'G-3'!I18+'GIRO 7'!I18+'G-4'!I18</f>
        <v>108</v>
      </c>
      <c r="J18" s="46">
        <f>'G-1'!J18+'G-3'!J18+'GIRO 7'!J18+'G-4'!J18</f>
        <v>366</v>
      </c>
      <c r="K18" s="46">
        <f>'G-1'!K18+'G-3'!K18+'GIRO 7'!K18+'G-4'!K18</f>
        <v>28</v>
      </c>
      <c r="L18" s="46">
        <f>'G-1'!L18+'G-3'!L18+'GIRO 7'!L18+'G-4'!L18</f>
        <v>25</v>
      </c>
      <c r="M18" s="6">
        <f t="shared" si="1"/>
        <v>538.5</v>
      </c>
      <c r="N18" s="2">
        <f t="shared" si="4"/>
        <v>1882</v>
      </c>
      <c r="O18" s="19" t="s">
        <v>13</v>
      </c>
      <c r="P18" s="46">
        <f>'G-1'!P18+'G-3'!P18+'GIRO 7'!P18+'G-4'!P18</f>
        <v>0</v>
      </c>
      <c r="Q18" s="46">
        <f>'G-1'!Q18+'G-3'!Q18+'GIRO 7'!Q18+'G-4'!Q18</f>
        <v>0</v>
      </c>
      <c r="R18" s="46">
        <f>'G-1'!R18+'G-3'!R18+'GIRO 7'!R18+'G-4'!R18</f>
        <v>0</v>
      </c>
      <c r="S18" s="46">
        <f>'G-1'!S18+'G-3'!S18+'GIRO 7'!S18+'G-4'!S18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'G-1'!B19+'G-3'!B19+'GIRO 7'!B19+'G-4'!B19</f>
        <v>110</v>
      </c>
      <c r="C19" s="47">
        <f>'G-1'!C19+'G-3'!C19+'GIRO 7'!C19+'G-4'!C19</f>
        <v>304</v>
      </c>
      <c r="D19" s="47">
        <f>'G-1'!D19+'G-3'!D19+'GIRO 7'!D19+'G-4'!D19</f>
        <v>33</v>
      </c>
      <c r="E19" s="47">
        <f>'G-1'!E19+'G-3'!E19+'GIRO 7'!E19+'G-4'!E19</f>
        <v>23</v>
      </c>
      <c r="F19" s="7">
        <f t="shared" si="0"/>
        <v>482.5</v>
      </c>
      <c r="G19" s="3">
        <f t="shared" si="3"/>
        <v>2019.5</v>
      </c>
      <c r="H19" s="20" t="s">
        <v>22</v>
      </c>
      <c r="I19" s="46">
        <f>'G-1'!I19+'G-3'!I19+'GIRO 7'!I19+'G-4'!I19</f>
        <v>127</v>
      </c>
      <c r="J19" s="46">
        <f>'G-1'!J19+'G-3'!J19+'GIRO 7'!J19+'G-4'!J19</f>
        <v>370</v>
      </c>
      <c r="K19" s="46">
        <f>'G-1'!K19+'G-3'!K19+'GIRO 7'!K19+'G-4'!K19</f>
        <v>31</v>
      </c>
      <c r="L19" s="46">
        <f>'G-1'!L19+'G-3'!L19+'GIRO 7'!L19+'G-4'!L19</f>
        <v>14</v>
      </c>
      <c r="M19" s="6">
        <f t="shared" si="1"/>
        <v>530.5</v>
      </c>
      <c r="N19" s="2">
        <f>M16+M17+M18+M19</f>
        <v>1967</v>
      </c>
      <c r="O19" s="19" t="s">
        <v>16</v>
      </c>
      <c r="P19" s="46">
        <f>'G-1'!P19+'G-3'!P19+'GIRO 7'!P19+'G-4'!P19</f>
        <v>0</v>
      </c>
      <c r="Q19" s="46">
        <f>'G-1'!Q19+'G-3'!Q19+'GIRO 7'!Q19+'G-4'!Q19</f>
        <v>0</v>
      </c>
      <c r="R19" s="46">
        <f>'G-1'!R19+'G-3'!R19+'GIRO 7'!R19+'G-4'!R19</f>
        <v>0</v>
      </c>
      <c r="S19" s="46">
        <f>'G-1'!S19+'G-3'!S19+'GIRO 7'!S19+'G-4'!S19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'G-1'!B20+'G-3'!B20+'GIRO 7'!B20+'G-4'!B20</f>
        <v>141</v>
      </c>
      <c r="C20" s="45">
        <f>'G-1'!C20+'G-3'!C20+'GIRO 7'!C20+'G-4'!C20</f>
        <v>371</v>
      </c>
      <c r="D20" s="45">
        <f>'G-1'!D20+'G-3'!D20+'GIRO 7'!D20+'G-4'!D20</f>
        <v>27</v>
      </c>
      <c r="E20" s="45">
        <f>'G-1'!E20+'G-3'!E20+'GIRO 7'!E20+'G-4'!E20</f>
        <v>7</v>
      </c>
      <c r="F20" s="8">
        <f t="shared" si="0"/>
        <v>513</v>
      </c>
      <c r="G20" s="35"/>
      <c r="H20" s="19" t="s">
        <v>24</v>
      </c>
      <c r="I20" s="46">
        <f>'G-1'!I20+'G-3'!I20+'GIRO 7'!I20+'G-4'!I20</f>
        <v>116</v>
      </c>
      <c r="J20" s="46">
        <f>'G-1'!J20+'G-3'!J20+'GIRO 7'!J20+'G-4'!J20</f>
        <v>325</v>
      </c>
      <c r="K20" s="46">
        <f>'G-1'!K20+'G-3'!K20+'GIRO 7'!K20+'G-4'!K20</f>
        <v>30</v>
      </c>
      <c r="L20" s="46">
        <f>'G-1'!L20+'G-3'!L20+'GIRO 7'!L20+'G-4'!L20</f>
        <v>19</v>
      </c>
      <c r="M20" s="8">
        <f t="shared" si="1"/>
        <v>490.5</v>
      </c>
      <c r="N20" s="2">
        <f>M17+M18+M19+M20</f>
        <v>2011.5</v>
      </c>
      <c r="O20" s="19" t="s">
        <v>45</v>
      </c>
      <c r="P20" s="46">
        <f>'G-1'!P20+'G-3'!P20+'GIRO 7'!P20+'G-4'!P20</f>
        <v>0</v>
      </c>
      <c r="Q20" s="46">
        <f>'G-1'!Q20+'G-3'!Q20+'GIRO 7'!Q20+'G-4'!Q20</f>
        <v>0</v>
      </c>
      <c r="R20" s="46">
        <f>'G-1'!R20+'G-3'!R20+'GIRO 7'!R20+'G-4'!R20</f>
        <v>0</v>
      </c>
      <c r="S20" s="46">
        <f>'G-1'!S20+'G-3'!S20+'GIRO 7'!S20+'G-4'!S20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'G-1'!B21+'G-3'!B21+'GIRO 7'!B21+'G-4'!B21</f>
        <v>139</v>
      </c>
      <c r="C21" s="46">
        <f>'G-1'!C21+'G-3'!C21+'GIRO 7'!C21+'G-4'!C21</f>
        <v>359</v>
      </c>
      <c r="D21" s="46">
        <f>'G-1'!D21+'G-3'!D21+'GIRO 7'!D21+'G-4'!D21</f>
        <v>18</v>
      </c>
      <c r="E21" s="46">
        <f>'G-1'!E21+'G-3'!E21+'GIRO 7'!E21+'G-4'!E21</f>
        <v>12</v>
      </c>
      <c r="F21" s="6">
        <f t="shared" si="0"/>
        <v>494.5</v>
      </c>
      <c r="G21" s="36"/>
      <c r="H21" s="20" t="s">
        <v>25</v>
      </c>
      <c r="I21" s="46">
        <f>'G-1'!I21+'G-3'!I21+'GIRO 7'!I21+'G-4'!I21</f>
        <v>117</v>
      </c>
      <c r="J21" s="46">
        <f>'G-1'!J21+'G-3'!J21+'GIRO 7'!J21+'G-4'!J21</f>
        <v>326</v>
      </c>
      <c r="K21" s="46">
        <f>'G-1'!K21+'G-3'!K21+'GIRO 7'!K21+'G-4'!K21</f>
        <v>29</v>
      </c>
      <c r="L21" s="46">
        <f>'G-1'!L21+'G-3'!L21+'GIRO 7'!L21+'G-4'!L21</f>
        <v>20</v>
      </c>
      <c r="M21" s="6">
        <f t="shared" si="1"/>
        <v>492.5</v>
      </c>
      <c r="N21" s="2">
        <f>M18+M19+M20+M21</f>
        <v>2052</v>
      </c>
      <c r="O21" s="21" t="s">
        <v>46</v>
      </c>
      <c r="P21" s="47">
        <f>'G-1'!P21+'G-3'!P21+'GIRO 7'!P21+'G-4'!P21</f>
        <v>0</v>
      </c>
      <c r="Q21" s="47">
        <f>'G-1'!Q21+'G-3'!Q21+'GIRO 7'!Q21+'G-4'!Q21</f>
        <v>0</v>
      </c>
      <c r="R21" s="47">
        <f>'G-1'!R21+'G-3'!R21+'GIRO 7'!R21+'G-4'!R21</f>
        <v>0</v>
      </c>
      <c r="S21" s="47">
        <f>'G-1'!S21+'G-3'!S21+'GIRO 7'!S21+'G-4'!S21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'G-1'!B22+'G-3'!B22+'GIRO 7'!B22+'G-4'!B22</f>
        <v>141</v>
      </c>
      <c r="C22" s="46">
        <f>'G-1'!C22+'G-3'!C22+'GIRO 7'!C22+'G-4'!C22</f>
        <v>353</v>
      </c>
      <c r="D22" s="46">
        <f>'G-1'!D22+'G-3'!D22+'GIRO 7'!D22+'G-4'!D22</f>
        <v>25</v>
      </c>
      <c r="E22" s="46">
        <f>'G-1'!E22+'G-3'!E22+'GIRO 7'!E22+'G-4'!E22</f>
        <v>17</v>
      </c>
      <c r="F22" s="6">
        <f t="shared" si="0"/>
        <v>516</v>
      </c>
      <c r="G22" s="2"/>
      <c r="H22" s="21" t="s">
        <v>26</v>
      </c>
      <c r="I22" s="46">
        <f>'G-1'!I22+'G-3'!I22+'GIRO 7'!I22+'G-4'!I22</f>
        <v>105</v>
      </c>
      <c r="J22" s="46">
        <f>'G-1'!J22+'G-3'!J22+'GIRO 7'!J22+'G-4'!J22</f>
        <v>345</v>
      </c>
      <c r="K22" s="46">
        <f>'G-1'!K22+'G-3'!K22+'GIRO 7'!K22+'G-4'!K22</f>
        <v>28</v>
      </c>
      <c r="L22" s="46">
        <f>'G-1'!L22+'G-3'!L22+'GIRO 7'!L22+'G-4'!L22</f>
        <v>21</v>
      </c>
      <c r="M22" s="6">
        <f t="shared" si="1"/>
        <v>506</v>
      </c>
      <c r="N22" s="3">
        <f>M19+M20+M21+M22</f>
        <v>2019.5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2274.5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2052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2235.5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80B - CR 38</v>
      </c>
      <c r="D5" s="233"/>
      <c r="E5" s="233"/>
      <c r="F5" s="111"/>
      <c r="G5" s="112"/>
      <c r="H5" s="103" t="s">
        <v>53</v>
      </c>
      <c r="I5" s="234" t="str">
        <f>'G-1'!L5</f>
        <v>80B38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43999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32</v>
      </c>
      <c r="F10" s="75">
        <v>118</v>
      </c>
      <c r="G10" s="75">
        <v>13</v>
      </c>
      <c r="H10" s="75">
        <v>5</v>
      </c>
      <c r="I10" s="75">
        <f>E10*0.5+F10+G10*2+H10*2.5</f>
        <v>172.5</v>
      </c>
      <c r="J10" s="124">
        <f>IF(I10=0,"0,00",I10/SUM(I10:I12)*100)</f>
        <v>59.895833333333336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21</v>
      </c>
      <c r="F11" s="126">
        <v>41</v>
      </c>
      <c r="G11" s="126">
        <v>0</v>
      </c>
      <c r="H11" s="126">
        <v>0</v>
      </c>
      <c r="I11" s="126">
        <f t="shared" ref="I11:I45" si="0">E11*0.5+F11+G11*2+H11*2.5</f>
        <v>51.5</v>
      </c>
      <c r="J11" s="127">
        <f>IF(I11=0,"0,00",I11/SUM(I10:I12)*100)</f>
        <v>17.881944444444446</v>
      </c>
    </row>
    <row r="12" spans="1:10" x14ac:dyDescent="0.2">
      <c r="A12" s="214"/>
      <c r="B12" s="217"/>
      <c r="C12" s="128" t="s">
        <v>134</v>
      </c>
      <c r="D12" s="129" t="s">
        <v>129</v>
      </c>
      <c r="E12" s="74">
        <v>10</v>
      </c>
      <c r="F12" s="74">
        <v>50</v>
      </c>
      <c r="G12" s="74">
        <v>2</v>
      </c>
      <c r="H12" s="74">
        <v>2</v>
      </c>
      <c r="I12" s="130">
        <f t="shared" si="0"/>
        <v>64</v>
      </c>
      <c r="J12" s="131">
        <f>IF(I12=0,"0,00",I12/SUM(I10:I12)*100)</f>
        <v>22.222222222222221</v>
      </c>
    </row>
    <row r="13" spans="1:10" x14ac:dyDescent="0.2">
      <c r="A13" s="214"/>
      <c r="B13" s="217"/>
      <c r="C13" s="132"/>
      <c r="D13" s="123" t="s">
        <v>126</v>
      </c>
      <c r="E13" s="75">
        <v>33</v>
      </c>
      <c r="F13" s="75">
        <v>88</v>
      </c>
      <c r="G13" s="75">
        <v>13</v>
      </c>
      <c r="H13" s="75">
        <v>4</v>
      </c>
      <c r="I13" s="75">
        <f t="shared" si="0"/>
        <v>140.5</v>
      </c>
      <c r="J13" s="124">
        <f>IF(I13=0,"0,00",I13/SUM(I13:I15)*100)</f>
        <v>66.273584905660371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20</v>
      </c>
      <c r="F14" s="126">
        <v>6</v>
      </c>
      <c r="G14" s="126">
        <v>0</v>
      </c>
      <c r="H14" s="126">
        <v>2</v>
      </c>
      <c r="I14" s="126">
        <f t="shared" si="0"/>
        <v>21</v>
      </c>
      <c r="J14" s="127">
        <f>IF(I14=0,"0,00",I14/SUM(I13:I15)*100)</f>
        <v>9.9056603773584904</v>
      </c>
    </row>
    <row r="15" spans="1:10" x14ac:dyDescent="0.2">
      <c r="A15" s="214"/>
      <c r="B15" s="217"/>
      <c r="C15" s="128" t="s">
        <v>135</v>
      </c>
      <c r="D15" s="129" t="s">
        <v>129</v>
      </c>
      <c r="E15" s="74">
        <v>11</v>
      </c>
      <c r="F15" s="74">
        <v>38</v>
      </c>
      <c r="G15" s="74">
        <v>1</v>
      </c>
      <c r="H15" s="74">
        <v>2</v>
      </c>
      <c r="I15" s="130">
        <f t="shared" si="0"/>
        <v>50.5</v>
      </c>
      <c r="J15" s="131">
        <f>IF(I15=0,"0,00",I15/SUM(I13:I15)*100)</f>
        <v>23.820754716981131</v>
      </c>
    </row>
    <row r="16" spans="1:10" x14ac:dyDescent="0.2">
      <c r="A16" s="214"/>
      <c r="B16" s="217"/>
      <c r="C16" s="132"/>
      <c r="D16" s="123" t="s">
        <v>126</v>
      </c>
      <c r="E16" s="75">
        <v>57</v>
      </c>
      <c r="F16" s="75">
        <v>113</v>
      </c>
      <c r="G16" s="75">
        <v>21</v>
      </c>
      <c r="H16" s="75">
        <v>1</v>
      </c>
      <c r="I16" s="75">
        <f t="shared" si="0"/>
        <v>186</v>
      </c>
      <c r="J16" s="124">
        <f>IF(I16=0,"0,00",I16/SUM(I16:I18)*100)</f>
        <v>58.215962441314552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31</v>
      </c>
      <c r="F17" s="126">
        <v>51</v>
      </c>
      <c r="G17" s="126">
        <v>0</v>
      </c>
      <c r="H17" s="126">
        <v>0</v>
      </c>
      <c r="I17" s="126">
        <f t="shared" si="0"/>
        <v>66.5</v>
      </c>
      <c r="J17" s="127">
        <f>IF(I17=0,"0,00",I17/SUM(I16:I18)*100)</f>
        <v>20.813771517996869</v>
      </c>
    </row>
    <row r="18" spans="1:10" x14ac:dyDescent="0.2">
      <c r="A18" s="215"/>
      <c r="B18" s="218"/>
      <c r="C18" s="133" t="s">
        <v>136</v>
      </c>
      <c r="D18" s="129" t="s">
        <v>129</v>
      </c>
      <c r="E18" s="74">
        <v>24</v>
      </c>
      <c r="F18" s="74">
        <v>53</v>
      </c>
      <c r="G18" s="74">
        <v>1</v>
      </c>
      <c r="H18" s="74">
        <v>0</v>
      </c>
      <c r="I18" s="130">
        <f t="shared" si="0"/>
        <v>67</v>
      </c>
      <c r="J18" s="131">
        <f>IF(I18=0,"0,00",I18/SUM(I16:I18)*100)</f>
        <v>20.970266040688575</v>
      </c>
    </row>
    <row r="19" spans="1:10" x14ac:dyDescent="0.2">
      <c r="A19" s="243" t="s">
        <v>154</v>
      </c>
      <c r="B19" s="216">
        <v>1</v>
      </c>
      <c r="C19" s="134"/>
      <c r="D19" s="123" t="s">
        <v>126</v>
      </c>
      <c r="E19" s="75">
        <v>5</v>
      </c>
      <c r="F19" s="75">
        <v>24</v>
      </c>
      <c r="G19" s="75">
        <v>5</v>
      </c>
      <c r="H19" s="75">
        <v>0</v>
      </c>
      <c r="I19" s="75">
        <f t="shared" si="0"/>
        <v>36.5</v>
      </c>
      <c r="J19" s="124">
        <f>IF(I19=0,"0,00",I19/SUM(I19:I21)*100)</f>
        <v>10.068965517241379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62</v>
      </c>
      <c r="F20" s="126">
        <v>208</v>
      </c>
      <c r="G20" s="126">
        <v>16</v>
      </c>
      <c r="H20" s="126">
        <v>17</v>
      </c>
      <c r="I20" s="126">
        <f t="shared" si="0"/>
        <v>313.5</v>
      </c>
      <c r="J20" s="127">
        <f>IF(I20=0,"0,00",I20/SUM(I19:I21)*100)</f>
        <v>86.482758620689665</v>
      </c>
    </row>
    <row r="21" spans="1:10" x14ac:dyDescent="0.2">
      <c r="A21" s="214"/>
      <c r="B21" s="217"/>
      <c r="C21" s="128" t="s">
        <v>137</v>
      </c>
      <c r="D21" s="129" t="s">
        <v>129</v>
      </c>
      <c r="E21" s="74">
        <v>9</v>
      </c>
      <c r="F21" s="74">
        <v>8</v>
      </c>
      <c r="G21" s="74">
        <v>0</v>
      </c>
      <c r="H21" s="74">
        <v>0</v>
      </c>
      <c r="I21" s="130">
        <f t="shared" si="0"/>
        <v>12.5</v>
      </c>
      <c r="J21" s="131">
        <f>IF(I21=0,"0,00",I21/SUM(I19:I21)*100)</f>
        <v>3.4482758620689653</v>
      </c>
    </row>
    <row r="22" spans="1:10" x14ac:dyDescent="0.2">
      <c r="A22" s="214"/>
      <c r="B22" s="217"/>
      <c r="C22" s="132"/>
      <c r="D22" s="123" t="s">
        <v>126</v>
      </c>
      <c r="E22" s="75">
        <v>8</v>
      </c>
      <c r="F22" s="75">
        <v>24</v>
      </c>
      <c r="G22" s="75">
        <v>0</v>
      </c>
      <c r="H22" s="75">
        <v>0</v>
      </c>
      <c r="I22" s="75">
        <f t="shared" si="0"/>
        <v>28</v>
      </c>
      <c r="J22" s="124">
        <f>IF(I22=0,"0,00",I22/SUM(I22:I24)*100)</f>
        <v>7.8431372549019605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66</v>
      </c>
      <c r="F23" s="126">
        <v>203</v>
      </c>
      <c r="G23" s="126">
        <v>16</v>
      </c>
      <c r="H23" s="126">
        <v>20</v>
      </c>
      <c r="I23" s="126">
        <f t="shared" si="0"/>
        <v>318</v>
      </c>
      <c r="J23" s="127">
        <f>IF(I23=0,"0,00",I23/SUM(I22:I24)*100)</f>
        <v>89.075630252100851</v>
      </c>
    </row>
    <row r="24" spans="1:10" x14ac:dyDescent="0.2">
      <c r="A24" s="214"/>
      <c r="B24" s="217"/>
      <c r="C24" s="128" t="s">
        <v>138</v>
      </c>
      <c r="D24" s="129" t="s">
        <v>129</v>
      </c>
      <c r="E24" s="74">
        <v>8</v>
      </c>
      <c r="F24" s="74">
        <v>7</v>
      </c>
      <c r="G24" s="74">
        <v>0</v>
      </c>
      <c r="H24" s="74">
        <v>0</v>
      </c>
      <c r="I24" s="130">
        <f t="shared" si="0"/>
        <v>11</v>
      </c>
      <c r="J24" s="131">
        <f>IF(I24=0,"0,00",I24/SUM(I22:I24)*100)</f>
        <v>3.081232492997199</v>
      </c>
    </row>
    <row r="25" spans="1:10" x14ac:dyDescent="0.2">
      <c r="A25" s="214"/>
      <c r="B25" s="217"/>
      <c r="C25" s="132"/>
      <c r="D25" s="123" t="s">
        <v>126</v>
      </c>
      <c r="E25" s="75">
        <v>7</v>
      </c>
      <c r="F25" s="75">
        <v>23</v>
      </c>
      <c r="G25" s="75">
        <v>0</v>
      </c>
      <c r="H25" s="75">
        <v>0</v>
      </c>
      <c r="I25" s="75">
        <f t="shared" si="0"/>
        <v>26.5</v>
      </c>
      <c r="J25" s="124">
        <f>IF(I25=0,"0,00",I25/SUM(I25:I27)*100)</f>
        <v>9.2982456140350873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92</v>
      </c>
      <c r="F26" s="126">
        <v>154</v>
      </c>
      <c r="G26" s="126">
        <v>11</v>
      </c>
      <c r="H26" s="126">
        <v>13</v>
      </c>
      <c r="I26" s="126">
        <f t="shared" si="0"/>
        <v>254.5</v>
      </c>
      <c r="J26" s="127">
        <f>IF(I26=0,"0,00",I26/SUM(I25:I27)*100)</f>
        <v>89.298245614035082</v>
      </c>
    </row>
    <row r="27" spans="1:10" x14ac:dyDescent="0.2">
      <c r="A27" s="215"/>
      <c r="B27" s="218"/>
      <c r="C27" s="133" t="s">
        <v>139</v>
      </c>
      <c r="D27" s="129" t="s">
        <v>129</v>
      </c>
      <c r="E27" s="74">
        <v>2</v>
      </c>
      <c r="F27" s="74">
        <v>3</v>
      </c>
      <c r="G27" s="74">
        <v>0</v>
      </c>
      <c r="H27" s="74">
        <v>0</v>
      </c>
      <c r="I27" s="130">
        <f t="shared" si="0"/>
        <v>4</v>
      </c>
      <c r="J27" s="131">
        <f>IF(I27=0,"0,00",I27/SUM(I25:I27)*100)</f>
        <v>1.4035087719298245</v>
      </c>
    </row>
    <row r="28" spans="1:10" x14ac:dyDescent="0.2">
      <c r="A28" s="243" t="s">
        <v>155</v>
      </c>
      <c r="B28" s="216">
        <v>3</v>
      </c>
      <c r="C28" s="134"/>
      <c r="D28" s="123" t="s">
        <v>126</v>
      </c>
      <c r="E28" s="244">
        <v>0</v>
      </c>
      <c r="F28" s="244">
        <v>0</v>
      </c>
      <c r="G28" s="244">
        <v>0</v>
      </c>
      <c r="H28" s="244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127</v>
      </c>
      <c r="D29" s="125" t="s">
        <v>128</v>
      </c>
      <c r="E29" s="245">
        <v>0</v>
      </c>
      <c r="F29" s="245">
        <v>0</v>
      </c>
      <c r="G29" s="245">
        <v>0</v>
      </c>
      <c r="H29" s="245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4"/>
      <c r="B30" s="217"/>
      <c r="C30" s="128" t="s">
        <v>140</v>
      </c>
      <c r="D30" s="129" t="s">
        <v>129</v>
      </c>
      <c r="E30" s="246">
        <v>0</v>
      </c>
      <c r="F30" s="246">
        <v>0</v>
      </c>
      <c r="G30" s="246">
        <v>0</v>
      </c>
      <c r="H30" s="246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4"/>
      <c r="B31" s="217"/>
      <c r="C31" s="132"/>
      <c r="D31" s="123" t="s">
        <v>126</v>
      </c>
      <c r="E31" s="244">
        <v>0</v>
      </c>
      <c r="F31" s="244">
        <v>0</v>
      </c>
      <c r="G31" s="244">
        <v>0</v>
      </c>
      <c r="H31" s="244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130</v>
      </c>
      <c r="D32" s="125" t="s">
        <v>128</v>
      </c>
      <c r="E32" s="245">
        <v>0</v>
      </c>
      <c r="F32" s="245">
        <v>0</v>
      </c>
      <c r="G32" s="245">
        <v>0</v>
      </c>
      <c r="H32" s="245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4"/>
      <c r="B33" s="217"/>
      <c r="C33" s="128" t="s">
        <v>141</v>
      </c>
      <c r="D33" s="129" t="s">
        <v>129</v>
      </c>
      <c r="E33" s="246">
        <v>0</v>
      </c>
      <c r="F33" s="246">
        <v>0</v>
      </c>
      <c r="G33" s="246">
        <v>0</v>
      </c>
      <c r="H33" s="246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4"/>
      <c r="B34" s="217"/>
      <c r="C34" s="132"/>
      <c r="D34" s="123" t="s">
        <v>126</v>
      </c>
      <c r="E34" s="244">
        <v>0</v>
      </c>
      <c r="F34" s="244">
        <v>0</v>
      </c>
      <c r="G34" s="244">
        <v>0</v>
      </c>
      <c r="H34" s="244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131</v>
      </c>
      <c r="D35" s="125" t="s">
        <v>128</v>
      </c>
      <c r="E35" s="245">
        <v>0</v>
      </c>
      <c r="F35" s="245">
        <v>0</v>
      </c>
      <c r="G35" s="245">
        <v>0</v>
      </c>
      <c r="H35" s="245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5"/>
      <c r="B36" s="218"/>
      <c r="C36" s="133" t="s">
        <v>142</v>
      </c>
      <c r="D36" s="129" t="s">
        <v>129</v>
      </c>
      <c r="E36" s="246">
        <v>0</v>
      </c>
      <c r="F36" s="246">
        <v>0</v>
      </c>
      <c r="G36" s="246">
        <v>0</v>
      </c>
      <c r="H36" s="246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3" t="s">
        <v>132</v>
      </c>
      <c r="B37" s="216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48</v>
      </c>
      <c r="F38" s="126">
        <v>178</v>
      </c>
      <c r="G38" s="126">
        <v>15</v>
      </c>
      <c r="H38" s="126">
        <v>8</v>
      </c>
      <c r="I38" s="126">
        <f t="shared" si="0"/>
        <v>252</v>
      </c>
      <c r="J38" s="127">
        <f>IF(I38=0,"0,00",I38/SUM(I37:I39)*100)</f>
        <v>76.018099547511312</v>
      </c>
    </row>
    <row r="39" spans="1:10" x14ac:dyDescent="0.2">
      <c r="A39" s="214"/>
      <c r="B39" s="217"/>
      <c r="C39" s="128" t="s">
        <v>143</v>
      </c>
      <c r="D39" s="129" t="s">
        <v>129</v>
      </c>
      <c r="E39" s="74">
        <v>15</v>
      </c>
      <c r="F39" s="74">
        <v>44</v>
      </c>
      <c r="G39" s="74">
        <v>14</v>
      </c>
      <c r="H39" s="74">
        <v>0</v>
      </c>
      <c r="I39" s="130">
        <f t="shared" si="0"/>
        <v>79.5</v>
      </c>
      <c r="J39" s="131">
        <f>IF(I39=0,"0,00",I39/SUM(I37:I39)*100)</f>
        <v>23.981900452488688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58</v>
      </c>
      <c r="F41" s="126">
        <v>197</v>
      </c>
      <c r="G41" s="126">
        <v>17</v>
      </c>
      <c r="H41" s="126">
        <v>13</v>
      </c>
      <c r="I41" s="126">
        <f t="shared" si="0"/>
        <v>292.5</v>
      </c>
      <c r="J41" s="127">
        <f>IF(I41=0,"0,00",I41/SUM(I40:I42)*100)</f>
        <v>79.16102841677943</v>
      </c>
    </row>
    <row r="42" spans="1:10" x14ac:dyDescent="0.2">
      <c r="A42" s="214"/>
      <c r="B42" s="217"/>
      <c r="C42" s="128" t="s">
        <v>144</v>
      </c>
      <c r="D42" s="129" t="s">
        <v>129</v>
      </c>
      <c r="E42" s="74">
        <v>10</v>
      </c>
      <c r="F42" s="74">
        <v>52</v>
      </c>
      <c r="G42" s="74">
        <v>10</v>
      </c>
      <c r="H42" s="74">
        <v>0</v>
      </c>
      <c r="I42" s="130">
        <f t="shared" si="0"/>
        <v>77</v>
      </c>
      <c r="J42" s="131">
        <f>IF(I42=0,"0,00",I42/SUM(I40:I42)*100)</f>
        <v>20.83897158322057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83</v>
      </c>
      <c r="F44" s="126">
        <v>198</v>
      </c>
      <c r="G44" s="126">
        <v>18</v>
      </c>
      <c r="H44" s="126">
        <v>13</v>
      </c>
      <c r="I44" s="126">
        <f t="shared" si="0"/>
        <v>308</v>
      </c>
      <c r="J44" s="127">
        <f>IF(I44=0,"0,00",I44/SUM(I43:I45)*100)</f>
        <v>76.712328767123282</v>
      </c>
    </row>
    <row r="45" spans="1:10" x14ac:dyDescent="0.2">
      <c r="A45" s="215"/>
      <c r="B45" s="218"/>
      <c r="C45" s="133" t="s">
        <v>145</v>
      </c>
      <c r="D45" s="129" t="s">
        <v>129</v>
      </c>
      <c r="E45" s="74">
        <v>19</v>
      </c>
      <c r="F45" s="74">
        <v>54</v>
      </c>
      <c r="G45" s="74">
        <v>15</v>
      </c>
      <c r="H45" s="74">
        <v>0</v>
      </c>
      <c r="I45" s="135">
        <f t="shared" si="0"/>
        <v>93.5</v>
      </c>
      <c r="J45" s="131">
        <f>IF(I45=0,"0,00",I45/SUM(I43:I45)*100)</f>
        <v>23.287671232876711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80B - CR 38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80B38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43999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133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449</v>
      </c>
      <c r="AV12" s="97">
        <f t="shared" si="0"/>
        <v>497.5</v>
      </c>
      <c r="AW12" s="97">
        <f t="shared" si="0"/>
        <v>518</v>
      </c>
      <c r="AX12" s="97">
        <f t="shared" si="0"/>
        <v>518</v>
      </c>
      <c r="AY12" s="97">
        <f t="shared" si="0"/>
        <v>491</v>
      </c>
      <c r="AZ12" s="97">
        <f t="shared" si="0"/>
        <v>474</v>
      </c>
      <c r="BA12" s="97">
        <f t="shared" si="0"/>
        <v>489.5</v>
      </c>
      <c r="BB12" s="97"/>
      <c r="BC12" s="97"/>
      <c r="BD12" s="97"/>
      <c r="BE12" s="97">
        <f t="shared" ref="BE12:BQ12" si="1">P14</f>
        <v>573</v>
      </c>
      <c r="BF12" s="97">
        <f t="shared" si="1"/>
        <v>548</v>
      </c>
      <c r="BG12" s="97">
        <f t="shared" si="1"/>
        <v>523</v>
      </c>
      <c r="BH12" s="97">
        <f t="shared" si="1"/>
        <v>508</v>
      </c>
      <c r="BI12" s="97">
        <f t="shared" si="1"/>
        <v>491.5</v>
      </c>
      <c r="BJ12" s="97">
        <f t="shared" si="1"/>
        <v>485</v>
      </c>
      <c r="BK12" s="97">
        <f t="shared" si="1"/>
        <v>465</v>
      </c>
      <c r="BL12" s="97">
        <f t="shared" si="1"/>
        <v>425.5</v>
      </c>
      <c r="BM12" s="97">
        <f t="shared" si="1"/>
        <v>431</v>
      </c>
      <c r="BN12" s="97">
        <f t="shared" si="1"/>
        <v>416</v>
      </c>
      <c r="BO12" s="97">
        <f t="shared" si="1"/>
        <v>450.5</v>
      </c>
      <c r="BP12" s="97">
        <f t="shared" si="1"/>
        <v>479.5</v>
      </c>
      <c r="BQ12" s="97">
        <f t="shared" si="1"/>
        <v>480.5</v>
      </c>
      <c r="BR12" s="97"/>
      <c r="BS12" s="97"/>
      <c r="BT12" s="97"/>
      <c r="BU12" s="97">
        <f t="shared" ref="BU12:CC12" si="2">AG14</f>
        <v>616.5</v>
      </c>
      <c r="BV12" s="97">
        <f t="shared" si="2"/>
        <v>472</v>
      </c>
      <c r="BW12" s="97">
        <f t="shared" si="2"/>
        <v>319.5</v>
      </c>
      <c r="BX12" s="97">
        <f t="shared" si="2"/>
        <v>165.5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76.5</v>
      </c>
      <c r="C13" s="149">
        <f>'G-1'!F11</f>
        <v>95</v>
      </c>
      <c r="D13" s="149">
        <f>'G-1'!F12</f>
        <v>127.5</v>
      </c>
      <c r="E13" s="149">
        <f>'G-1'!F13</f>
        <v>150</v>
      </c>
      <c r="F13" s="149">
        <f>'G-1'!F14</f>
        <v>125</v>
      </c>
      <c r="G13" s="149">
        <f>'G-1'!F15</f>
        <v>115.5</v>
      </c>
      <c r="H13" s="149">
        <f>'G-1'!F16</f>
        <v>127.5</v>
      </c>
      <c r="I13" s="149">
        <f>'G-1'!F17</f>
        <v>123</v>
      </c>
      <c r="J13" s="149">
        <f>'G-1'!F18</f>
        <v>108</v>
      </c>
      <c r="K13" s="149">
        <f>'G-1'!F19</f>
        <v>131</v>
      </c>
      <c r="L13" s="150"/>
      <c r="M13" s="149">
        <f>'G-1'!F20</f>
        <v>151.5</v>
      </c>
      <c r="N13" s="149">
        <f>'G-1'!F21</f>
        <v>144</v>
      </c>
      <c r="O13" s="149">
        <f>'G-1'!F22</f>
        <v>139.5</v>
      </c>
      <c r="P13" s="149">
        <f>'G-1'!M10</f>
        <v>138</v>
      </c>
      <c r="Q13" s="149">
        <f>'G-1'!M11</f>
        <v>126.5</v>
      </c>
      <c r="R13" s="149">
        <f>'G-1'!M12</f>
        <v>119</v>
      </c>
      <c r="S13" s="149">
        <f>'G-1'!M13</f>
        <v>124.5</v>
      </c>
      <c r="T13" s="149">
        <f>'G-1'!M14</f>
        <v>121.5</v>
      </c>
      <c r="U13" s="149">
        <f>'G-1'!M15</f>
        <v>120</v>
      </c>
      <c r="V13" s="149">
        <f>'G-1'!M16</f>
        <v>99</v>
      </c>
      <c r="W13" s="149">
        <f>'G-1'!M17</f>
        <v>85</v>
      </c>
      <c r="X13" s="149">
        <f>'G-1'!M18</f>
        <v>127</v>
      </c>
      <c r="Y13" s="149">
        <f>'G-1'!M19</f>
        <v>105</v>
      </c>
      <c r="Z13" s="149">
        <f>'G-1'!M20</f>
        <v>133.5</v>
      </c>
      <c r="AA13" s="149">
        <f>'G-1'!M21</f>
        <v>114</v>
      </c>
      <c r="AB13" s="149">
        <f>'G-1'!M22</f>
        <v>128</v>
      </c>
      <c r="AC13" s="150"/>
      <c r="AD13" s="149">
        <f>'G-1'!T10</f>
        <v>144.5</v>
      </c>
      <c r="AE13" s="149">
        <f>'G-1'!T11</f>
        <v>152.5</v>
      </c>
      <c r="AF13" s="149">
        <f>'G-1'!T12</f>
        <v>154</v>
      </c>
      <c r="AG13" s="149">
        <f>'G-1'!T13</f>
        <v>165.5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449</v>
      </c>
      <c r="F14" s="149">
        <f t="shared" ref="F14:K14" si="3">C13+D13+E13+F13</f>
        <v>497.5</v>
      </c>
      <c r="G14" s="149">
        <f t="shared" si="3"/>
        <v>518</v>
      </c>
      <c r="H14" s="149">
        <f t="shared" si="3"/>
        <v>518</v>
      </c>
      <c r="I14" s="149">
        <f t="shared" si="3"/>
        <v>491</v>
      </c>
      <c r="J14" s="149">
        <f t="shared" si="3"/>
        <v>474</v>
      </c>
      <c r="K14" s="149">
        <f t="shared" si="3"/>
        <v>489.5</v>
      </c>
      <c r="L14" s="150"/>
      <c r="M14" s="149"/>
      <c r="N14" s="149"/>
      <c r="O14" s="149"/>
      <c r="P14" s="149">
        <f>M13+N13+O13+P13</f>
        <v>573</v>
      </c>
      <c r="Q14" s="149">
        <f t="shared" ref="Q14:AB14" si="4">N13+O13+P13+Q13</f>
        <v>548</v>
      </c>
      <c r="R14" s="149">
        <f t="shared" si="4"/>
        <v>523</v>
      </c>
      <c r="S14" s="149">
        <f t="shared" si="4"/>
        <v>508</v>
      </c>
      <c r="T14" s="149">
        <f t="shared" si="4"/>
        <v>491.5</v>
      </c>
      <c r="U14" s="149">
        <f t="shared" si="4"/>
        <v>485</v>
      </c>
      <c r="V14" s="149">
        <f t="shared" si="4"/>
        <v>465</v>
      </c>
      <c r="W14" s="149">
        <f t="shared" si="4"/>
        <v>425.5</v>
      </c>
      <c r="X14" s="149">
        <f t="shared" si="4"/>
        <v>431</v>
      </c>
      <c r="Y14" s="149">
        <f t="shared" si="4"/>
        <v>416</v>
      </c>
      <c r="Z14" s="149">
        <f t="shared" si="4"/>
        <v>450.5</v>
      </c>
      <c r="AA14" s="149">
        <f t="shared" si="4"/>
        <v>479.5</v>
      </c>
      <c r="AB14" s="149">
        <f t="shared" si="4"/>
        <v>480.5</v>
      </c>
      <c r="AC14" s="150"/>
      <c r="AD14" s="149"/>
      <c r="AE14" s="149"/>
      <c r="AF14" s="149"/>
      <c r="AG14" s="149">
        <f>AD13+AE13+AF13+AG13</f>
        <v>616.5</v>
      </c>
      <c r="AH14" s="149">
        <f t="shared" ref="AH14:AO14" si="5">AE13+AF13+AG13+AH13</f>
        <v>472</v>
      </c>
      <c r="AI14" s="149">
        <f t="shared" si="5"/>
        <v>319.5</v>
      </c>
      <c r="AJ14" s="149">
        <f t="shared" si="5"/>
        <v>165.5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0.59895833333333337</v>
      </c>
      <c r="E15" s="152"/>
      <c r="F15" s="152" t="s">
        <v>109</v>
      </c>
      <c r="G15" s="153">
        <f>DIRECCIONALIDAD!J11/100</f>
        <v>0.17881944444444448</v>
      </c>
      <c r="H15" s="152"/>
      <c r="I15" s="152" t="s">
        <v>110</v>
      </c>
      <c r="J15" s="153">
        <f>DIRECCIONALIDAD!J12/100</f>
        <v>0.22222222222222221</v>
      </c>
      <c r="K15" s="154"/>
      <c r="L15" s="148"/>
      <c r="M15" s="151"/>
      <c r="N15" s="152"/>
      <c r="O15" s="152" t="s">
        <v>108</v>
      </c>
      <c r="P15" s="153">
        <f>DIRECCIONALIDAD!J13/100</f>
        <v>0.66273584905660377</v>
      </c>
      <c r="Q15" s="152"/>
      <c r="R15" s="152"/>
      <c r="S15" s="152"/>
      <c r="T15" s="152" t="s">
        <v>109</v>
      </c>
      <c r="U15" s="153">
        <f>DIRECCIONALIDAD!J14/100</f>
        <v>9.9056603773584898E-2</v>
      </c>
      <c r="V15" s="152"/>
      <c r="W15" s="152"/>
      <c r="X15" s="152"/>
      <c r="Y15" s="152" t="s">
        <v>110</v>
      </c>
      <c r="Z15" s="153">
        <f>DIRECCIONALIDAD!J15/100</f>
        <v>0.23820754716981132</v>
      </c>
      <c r="AA15" s="152"/>
      <c r="AB15" s="154"/>
      <c r="AC15" s="148"/>
      <c r="AD15" s="151"/>
      <c r="AE15" s="152" t="s">
        <v>108</v>
      </c>
      <c r="AF15" s="153">
        <f>DIRECCIONALIDAD!J16/100</f>
        <v>0.5821596244131455</v>
      </c>
      <c r="AG15" s="152"/>
      <c r="AH15" s="152"/>
      <c r="AI15" s="152"/>
      <c r="AJ15" s="152" t="s">
        <v>109</v>
      </c>
      <c r="AK15" s="153">
        <f>DIRECCIONALIDAD!J17/100</f>
        <v>0.20813771517996871</v>
      </c>
      <c r="AL15" s="152"/>
      <c r="AM15" s="152"/>
      <c r="AN15" s="152" t="s">
        <v>110</v>
      </c>
      <c r="AO15" s="155">
        <f>DIRECCIONALIDAD!J18/100</f>
        <v>0.20970266040688576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'G-3'!F10</f>
        <v>262</v>
      </c>
      <c r="C17" s="149">
        <f>'G-3'!F11</f>
        <v>241</v>
      </c>
      <c r="D17" s="149">
        <f>'G-3'!F12</f>
        <v>273.5</v>
      </c>
      <c r="E17" s="149">
        <f>'G-3'!F13</f>
        <v>237</v>
      </c>
      <c r="F17" s="149">
        <f>'G-3'!F14</f>
        <v>289.5</v>
      </c>
      <c r="G17" s="149">
        <f>'G-3'!F15</f>
        <v>254</v>
      </c>
      <c r="H17" s="149">
        <f>'G-3'!F16</f>
        <v>239</v>
      </c>
      <c r="I17" s="149">
        <f>'G-3'!F17</f>
        <v>199</v>
      </c>
      <c r="J17" s="149">
        <f>'G-3'!F18</f>
        <v>172</v>
      </c>
      <c r="K17" s="149">
        <f>'G-3'!F19</f>
        <v>183.5</v>
      </c>
      <c r="L17" s="150"/>
      <c r="M17" s="149">
        <f>'G-3'!F20</f>
        <v>189</v>
      </c>
      <c r="N17" s="149">
        <f>'G-3'!F21</f>
        <v>177</v>
      </c>
      <c r="O17" s="149">
        <f>'G-3'!F22</f>
        <v>177</v>
      </c>
      <c r="P17" s="149">
        <f>'G-3'!M10</f>
        <v>171.5</v>
      </c>
      <c r="Q17" s="149">
        <f>'G-3'!M11</f>
        <v>180.5</v>
      </c>
      <c r="R17" s="149">
        <f>'G-3'!M12</f>
        <v>185</v>
      </c>
      <c r="S17" s="149">
        <f>'G-3'!M13</f>
        <v>180.5</v>
      </c>
      <c r="T17" s="149">
        <f>'G-3'!M14</f>
        <v>160.5</v>
      </c>
      <c r="U17" s="149">
        <f>'G-3'!M15</f>
        <v>158.5</v>
      </c>
      <c r="V17" s="149">
        <f>'G-3'!M16</f>
        <v>159</v>
      </c>
      <c r="W17" s="149">
        <f>'G-3'!M17</f>
        <v>166</v>
      </c>
      <c r="X17" s="149">
        <f>'G-3'!M18</f>
        <v>184.5</v>
      </c>
      <c r="Y17" s="149">
        <f>'G-3'!M19</f>
        <v>195.5</v>
      </c>
      <c r="Z17" s="149">
        <f>'G-3'!M20</f>
        <v>191</v>
      </c>
      <c r="AA17" s="149">
        <f>'G-3'!M21</f>
        <v>167</v>
      </c>
      <c r="AB17" s="149">
        <f>'G-3'!M22</f>
        <v>192</v>
      </c>
      <c r="AC17" s="150"/>
      <c r="AD17" s="149">
        <f>'G-3'!T10</f>
        <v>179.5</v>
      </c>
      <c r="AE17" s="149">
        <f>'G-3'!T11</f>
        <v>197</v>
      </c>
      <c r="AF17" s="149">
        <f>'G-3'!T12</f>
        <v>183.5</v>
      </c>
      <c r="AG17" s="149">
        <f>'G-3'!T13</f>
        <v>198.5</v>
      </c>
      <c r="AH17" s="149">
        <f>'G-3'!T14</f>
        <v>0</v>
      </c>
      <c r="AI17" s="149">
        <f>'G-3'!T15</f>
        <v>0</v>
      </c>
      <c r="AJ17" s="149">
        <f>'G-3'!T16</f>
        <v>0</v>
      </c>
      <c r="AK17" s="149">
        <f>'G-3'!T17</f>
        <v>0</v>
      </c>
      <c r="AL17" s="149">
        <f>'G-3'!T18</f>
        <v>0</v>
      </c>
      <c r="AM17" s="149">
        <f>'G-3'!T19</f>
        <v>0</v>
      </c>
      <c r="AN17" s="149">
        <f>'G-3'!T20</f>
        <v>0</v>
      </c>
      <c r="AO17" s="149">
        <f>'G-3'!T21</f>
        <v>0</v>
      </c>
      <c r="AP17" s="101"/>
      <c r="AQ17" s="101"/>
      <c r="AR17" s="101"/>
      <c r="AS17" s="101"/>
      <c r="AT17" s="101"/>
      <c r="AU17" s="101">
        <f t="shared" ref="AU17:BA17" si="6">E18</f>
        <v>1013.5</v>
      </c>
      <c r="AV17" s="101">
        <f t="shared" si="6"/>
        <v>1041</v>
      </c>
      <c r="AW17" s="101">
        <f t="shared" si="6"/>
        <v>1054</v>
      </c>
      <c r="AX17" s="101">
        <f t="shared" si="6"/>
        <v>1019.5</v>
      </c>
      <c r="AY17" s="101">
        <f t="shared" si="6"/>
        <v>981.5</v>
      </c>
      <c r="AZ17" s="101">
        <f t="shared" si="6"/>
        <v>864</v>
      </c>
      <c r="BA17" s="101">
        <f t="shared" si="6"/>
        <v>793.5</v>
      </c>
      <c r="BB17" s="101"/>
      <c r="BC17" s="101"/>
      <c r="BD17" s="101"/>
      <c r="BE17" s="101">
        <f t="shared" ref="BE17:BQ17" si="7">P18</f>
        <v>714.5</v>
      </c>
      <c r="BF17" s="101">
        <f t="shared" si="7"/>
        <v>706</v>
      </c>
      <c r="BG17" s="101">
        <f t="shared" si="7"/>
        <v>714</v>
      </c>
      <c r="BH17" s="101">
        <f t="shared" si="7"/>
        <v>717.5</v>
      </c>
      <c r="BI17" s="101">
        <f t="shared" si="7"/>
        <v>706.5</v>
      </c>
      <c r="BJ17" s="101">
        <f t="shared" si="7"/>
        <v>684.5</v>
      </c>
      <c r="BK17" s="101">
        <f t="shared" si="7"/>
        <v>658.5</v>
      </c>
      <c r="BL17" s="101">
        <f t="shared" si="7"/>
        <v>644</v>
      </c>
      <c r="BM17" s="101">
        <f t="shared" si="7"/>
        <v>668</v>
      </c>
      <c r="BN17" s="101">
        <f t="shared" si="7"/>
        <v>705</v>
      </c>
      <c r="BO17" s="101">
        <f t="shared" si="7"/>
        <v>737</v>
      </c>
      <c r="BP17" s="101">
        <f t="shared" si="7"/>
        <v>738</v>
      </c>
      <c r="BQ17" s="101">
        <f t="shared" si="7"/>
        <v>745.5</v>
      </c>
      <c r="BR17" s="101"/>
      <c r="BS17" s="101"/>
      <c r="BT17" s="101"/>
      <c r="BU17" s="101">
        <f t="shared" ref="BU17:CC17" si="8">AG18</f>
        <v>758.5</v>
      </c>
      <c r="BV17" s="101">
        <f t="shared" si="8"/>
        <v>579</v>
      </c>
      <c r="BW17" s="101">
        <f t="shared" si="8"/>
        <v>382</v>
      </c>
      <c r="BX17" s="101">
        <f t="shared" si="8"/>
        <v>198.5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1013.5</v>
      </c>
      <c r="F18" s="149">
        <f t="shared" ref="F18:K18" si="9">C17+D17+E17+F17</f>
        <v>1041</v>
      </c>
      <c r="G18" s="149">
        <f t="shared" si="9"/>
        <v>1054</v>
      </c>
      <c r="H18" s="149">
        <f t="shared" si="9"/>
        <v>1019.5</v>
      </c>
      <c r="I18" s="149">
        <f t="shared" si="9"/>
        <v>981.5</v>
      </c>
      <c r="J18" s="149">
        <f t="shared" si="9"/>
        <v>864</v>
      </c>
      <c r="K18" s="149">
        <f t="shared" si="9"/>
        <v>793.5</v>
      </c>
      <c r="L18" s="150"/>
      <c r="M18" s="149"/>
      <c r="N18" s="149"/>
      <c r="O18" s="149"/>
      <c r="P18" s="149">
        <f>M17+N17+O17+P17</f>
        <v>714.5</v>
      </c>
      <c r="Q18" s="149">
        <f t="shared" ref="Q18:AB18" si="10">N17+O17+P17+Q17</f>
        <v>706</v>
      </c>
      <c r="R18" s="149">
        <f t="shared" si="10"/>
        <v>714</v>
      </c>
      <c r="S18" s="149">
        <f t="shared" si="10"/>
        <v>717.5</v>
      </c>
      <c r="T18" s="149">
        <f t="shared" si="10"/>
        <v>706.5</v>
      </c>
      <c r="U18" s="149">
        <f t="shared" si="10"/>
        <v>684.5</v>
      </c>
      <c r="V18" s="149">
        <f t="shared" si="10"/>
        <v>658.5</v>
      </c>
      <c r="W18" s="149">
        <f t="shared" si="10"/>
        <v>644</v>
      </c>
      <c r="X18" s="149">
        <f t="shared" si="10"/>
        <v>668</v>
      </c>
      <c r="Y18" s="149">
        <f t="shared" si="10"/>
        <v>705</v>
      </c>
      <c r="Z18" s="149">
        <f t="shared" si="10"/>
        <v>737</v>
      </c>
      <c r="AA18" s="149">
        <f t="shared" si="10"/>
        <v>738</v>
      </c>
      <c r="AB18" s="149">
        <f t="shared" si="10"/>
        <v>745.5</v>
      </c>
      <c r="AC18" s="150"/>
      <c r="AD18" s="149"/>
      <c r="AE18" s="149"/>
      <c r="AF18" s="149"/>
      <c r="AG18" s="149">
        <f>AD17+AE17+AF17+AG17</f>
        <v>758.5</v>
      </c>
      <c r="AH18" s="149">
        <f t="shared" ref="AH18:AO18" si="11">AE17+AF17+AG17+AH17</f>
        <v>579</v>
      </c>
      <c r="AI18" s="149">
        <f t="shared" si="11"/>
        <v>382</v>
      </c>
      <c r="AJ18" s="149">
        <f t="shared" si="11"/>
        <v>198.5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645.5</v>
      </c>
      <c r="AV18" s="101">
        <f t="shared" si="12"/>
        <v>651.5</v>
      </c>
      <c r="AW18" s="101">
        <f t="shared" si="12"/>
        <v>641.5</v>
      </c>
      <c r="AX18" s="101">
        <f t="shared" si="12"/>
        <v>650</v>
      </c>
      <c r="AY18" s="101">
        <f t="shared" si="12"/>
        <v>690.5</v>
      </c>
      <c r="AZ18" s="101">
        <f t="shared" si="12"/>
        <v>710.5</v>
      </c>
      <c r="BA18" s="101">
        <f t="shared" si="12"/>
        <v>691</v>
      </c>
      <c r="BB18" s="101"/>
      <c r="BC18" s="101"/>
      <c r="BD18" s="101"/>
      <c r="BE18" s="101">
        <f t="shared" ref="BE18:BQ18" si="13">P26</f>
        <v>675.5</v>
      </c>
      <c r="BF18" s="101">
        <f t="shared" si="13"/>
        <v>726</v>
      </c>
      <c r="BG18" s="101">
        <f t="shared" si="13"/>
        <v>741.5</v>
      </c>
      <c r="BH18" s="101">
        <f t="shared" si="13"/>
        <v>753.5</v>
      </c>
      <c r="BI18" s="101">
        <f t="shared" si="13"/>
        <v>760.5</v>
      </c>
      <c r="BJ18" s="101">
        <f t="shared" si="13"/>
        <v>706</v>
      </c>
      <c r="BK18" s="101">
        <f t="shared" si="13"/>
        <v>701.5</v>
      </c>
      <c r="BL18" s="101">
        <f t="shared" si="13"/>
        <v>691</v>
      </c>
      <c r="BM18" s="101">
        <f t="shared" si="13"/>
        <v>734</v>
      </c>
      <c r="BN18" s="101">
        <f t="shared" si="13"/>
        <v>798.5</v>
      </c>
      <c r="BO18" s="101">
        <f t="shared" si="13"/>
        <v>783</v>
      </c>
      <c r="BP18" s="101">
        <f t="shared" si="13"/>
        <v>792.5</v>
      </c>
      <c r="BQ18" s="101">
        <f t="shared" si="13"/>
        <v>754</v>
      </c>
      <c r="BR18" s="101"/>
      <c r="BS18" s="101"/>
      <c r="BT18" s="101"/>
      <c r="BU18" s="101">
        <f t="shared" ref="BU18:CC18" si="14">AG26</f>
        <v>810</v>
      </c>
      <c r="BV18" s="101">
        <f t="shared" si="14"/>
        <v>617.5</v>
      </c>
      <c r="BW18" s="101">
        <f t="shared" si="14"/>
        <v>401.5</v>
      </c>
      <c r="BX18" s="101">
        <f t="shared" si="14"/>
        <v>192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0.10068965517241379</v>
      </c>
      <c r="E19" s="152"/>
      <c r="F19" s="152" t="s">
        <v>109</v>
      </c>
      <c r="G19" s="153">
        <f>DIRECCIONALIDAD!J20/100</f>
        <v>0.8648275862068967</v>
      </c>
      <c r="H19" s="152"/>
      <c r="I19" s="152" t="s">
        <v>110</v>
      </c>
      <c r="J19" s="153">
        <f>DIRECCIONALIDAD!J21/100</f>
        <v>3.4482758620689655E-2</v>
      </c>
      <c r="K19" s="154"/>
      <c r="L19" s="148"/>
      <c r="M19" s="151"/>
      <c r="N19" s="152"/>
      <c r="O19" s="152" t="s">
        <v>108</v>
      </c>
      <c r="P19" s="153">
        <f>DIRECCIONALIDAD!J22/100</f>
        <v>7.8431372549019607E-2</v>
      </c>
      <c r="Q19" s="152"/>
      <c r="R19" s="152"/>
      <c r="S19" s="152"/>
      <c r="T19" s="152" t="s">
        <v>109</v>
      </c>
      <c r="U19" s="153">
        <f>DIRECCIONALIDAD!J23/100</f>
        <v>0.89075630252100846</v>
      </c>
      <c r="V19" s="152"/>
      <c r="W19" s="152"/>
      <c r="X19" s="152"/>
      <c r="Y19" s="152" t="s">
        <v>110</v>
      </c>
      <c r="Z19" s="153">
        <f>DIRECCIONALIDAD!J24/100</f>
        <v>3.081232492997199E-2</v>
      </c>
      <c r="AA19" s="152"/>
      <c r="AB19" s="154"/>
      <c r="AC19" s="148"/>
      <c r="AD19" s="151"/>
      <c r="AE19" s="152" t="s">
        <v>108</v>
      </c>
      <c r="AF19" s="153">
        <f>DIRECCIONALIDAD!J25/100</f>
        <v>9.2982456140350875E-2</v>
      </c>
      <c r="AG19" s="152"/>
      <c r="AH19" s="152"/>
      <c r="AI19" s="152"/>
      <c r="AJ19" s="152" t="s">
        <v>109</v>
      </c>
      <c r="AK19" s="153">
        <f>DIRECCIONALIDAD!J26/100</f>
        <v>0.89298245614035077</v>
      </c>
      <c r="AL19" s="152"/>
      <c r="AM19" s="152"/>
      <c r="AN19" s="152" t="s">
        <v>110</v>
      </c>
      <c r="AO19" s="155">
        <f>DIRECCIONALIDAD!J27/100</f>
        <v>1.4035087719298244E-2</v>
      </c>
      <c r="AP19" s="92"/>
      <c r="AQ19" s="92"/>
      <c r="AR19" s="92"/>
      <c r="AS19" s="92"/>
      <c r="AT19" s="92"/>
      <c r="AU19" s="92">
        <f t="shared" ref="AU19:BA19" si="15">E22</f>
        <v>54.5</v>
      </c>
      <c r="AV19" s="92">
        <f t="shared" si="15"/>
        <v>58.5</v>
      </c>
      <c r="AW19" s="92">
        <f t="shared" si="15"/>
        <v>61</v>
      </c>
      <c r="AX19" s="92">
        <f t="shared" si="15"/>
        <v>50</v>
      </c>
      <c r="AY19" s="92">
        <f t="shared" si="15"/>
        <v>48</v>
      </c>
      <c r="AZ19" s="92">
        <f t="shared" si="15"/>
        <v>38</v>
      </c>
      <c r="BA19" s="92">
        <f t="shared" si="15"/>
        <v>45.5</v>
      </c>
      <c r="BB19" s="92"/>
      <c r="BC19" s="92"/>
      <c r="BD19" s="92"/>
      <c r="BE19" s="92">
        <f t="shared" ref="BE19:BQ19" si="16">P22</f>
        <v>41</v>
      </c>
      <c r="BF19" s="92">
        <f t="shared" si="16"/>
        <v>43</v>
      </c>
      <c r="BG19" s="92">
        <f t="shared" si="16"/>
        <v>43</v>
      </c>
      <c r="BH19" s="92">
        <f t="shared" si="16"/>
        <v>42</v>
      </c>
      <c r="BI19" s="92">
        <f t="shared" si="16"/>
        <v>40.5</v>
      </c>
      <c r="BJ19" s="92">
        <f t="shared" si="16"/>
        <v>37</v>
      </c>
      <c r="BK19" s="92">
        <f t="shared" si="16"/>
        <v>40.5</v>
      </c>
      <c r="BL19" s="92">
        <f t="shared" si="16"/>
        <v>41.5</v>
      </c>
      <c r="BM19" s="92">
        <f t="shared" si="16"/>
        <v>49</v>
      </c>
      <c r="BN19" s="92">
        <f t="shared" si="16"/>
        <v>47.5</v>
      </c>
      <c r="BO19" s="92">
        <f t="shared" si="16"/>
        <v>41</v>
      </c>
      <c r="BP19" s="92">
        <f t="shared" si="16"/>
        <v>42</v>
      </c>
      <c r="BQ19" s="92">
        <f t="shared" si="16"/>
        <v>39.5</v>
      </c>
      <c r="BR19" s="92"/>
      <c r="BS19" s="92"/>
      <c r="BT19" s="92"/>
      <c r="BU19" s="92">
        <f t="shared" ref="BU19:CC19" si="17">AG22</f>
        <v>50.5</v>
      </c>
      <c r="BV19" s="92">
        <f t="shared" si="17"/>
        <v>39</v>
      </c>
      <c r="BW19" s="92">
        <f t="shared" si="17"/>
        <v>26.5</v>
      </c>
      <c r="BX19" s="92">
        <f t="shared" si="17"/>
        <v>16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2162.5</v>
      </c>
      <c r="AV20" s="92">
        <f t="shared" si="18"/>
        <v>2248.5</v>
      </c>
      <c r="AW20" s="92">
        <f t="shared" si="18"/>
        <v>2274.5</v>
      </c>
      <c r="AX20" s="92">
        <f t="shared" si="18"/>
        <v>2237.5</v>
      </c>
      <c r="AY20" s="92">
        <f t="shared" si="18"/>
        <v>2211</v>
      </c>
      <c r="AZ20" s="92">
        <f t="shared" si="18"/>
        <v>2086.5</v>
      </c>
      <c r="BA20" s="92">
        <f t="shared" si="18"/>
        <v>2019.5</v>
      </c>
      <c r="BB20" s="92"/>
      <c r="BC20" s="92"/>
      <c r="BD20" s="92"/>
      <c r="BE20" s="92">
        <f t="shared" ref="BE20:BQ20" si="19">P30</f>
        <v>2004</v>
      </c>
      <c r="BF20" s="92">
        <f t="shared" si="19"/>
        <v>2023</v>
      </c>
      <c r="BG20" s="92">
        <f t="shared" si="19"/>
        <v>2021.5</v>
      </c>
      <c r="BH20" s="92">
        <f t="shared" si="19"/>
        <v>2021</v>
      </c>
      <c r="BI20" s="92">
        <f t="shared" si="19"/>
        <v>1999</v>
      </c>
      <c r="BJ20" s="92">
        <f t="shared" si="19"/>
        <v>1912.5</v>
      </c>
      <c r="BK20" s="92">
        <f t="shared" si="19"/>
        <v>1865.5</v>
      </c>
      <c r="BL20" s="92">
        <f t="shared" si="19"/>
        <v>1802</v>
      </c>
      <c r="BM20" s="92">
        <f t="shared" si="19"/>
        <v>1882</v>
      </c>
      <c r="BN20" s="92">
        <f t="shared" si="19"/>
        <v>1967</v>
      </c>
      <c r="BO20" s="92">
        <f t="shared" si="19"/>
        <v>2011.5</v>
      </c>
      <c r="BP20" s="92">
        <f t="shared" si="19"/>
        <v>2052</v>
      </c>
      <c r="BQ20" s="92">
        <f t="shared" si="19"/>
        <v>2019.5</v>
      </c>
      <c r="BR20" s="92"/>
      <c r="BS20" s="92"/>
      <c r="BT20" s="92"/>
      <c r="BU20" s="92">
        <f t="shared" ref="BU20:CC20" si="20">AG30</f>
        <v>2235.5</v>
      </c>
      <c r="BV20" s="92">
        <f t="shared" si="20"/>
        <v>1707.5</v>
      </c>
      <c r="BW20" s="92">
        <f t="shared" si="20"/>
        <v>1129.5</v>
      </c>
      <c r="BX20" s="92">
        <f t="shared" si="20"/>
        <v>572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'GIRO 7'!F10</f>
        <v>11.5</v>
      </c>
      <c r="C21" s="149">
        <f>'GIRO 7'!F11</f>
        <v>11.5</v>
      </c>
      <c r="D21" s="149">
        <f>'GIRO 7'!F12</f>
        <v>18.5</v>
      </c>
      <c r="E21" s="149">
        <f>'GIRO 7'!F13</f>
        <v>13</v>
      </c>
      <c r="F21" s="149">
        <f>'GIRO 7'!F14</f>
        <v>15.5</v>
      </c>
      <c r="G21" s="149">
        <f>'GIRO 7'!F15</f>
        <v>14</v>
      </c>
      <c r="H21" s="149">
        <f>'GIRO 7'!F16</f>
        <v>7.5</v>
      </c>
      <c r="I21" s="149">
        <f>'GIRO 7'!F17</f>
        <v>11</v>
      </c>
      <c r="J21" s="149">
        <f>'GIRO 7'!F18</f>
        <v>5.5</v>
      </c>
      <c r="K21" s="149">
        <f>'GIRO 7'!F19</f>
        <v>21.5</v>
      </c>
      <c r="L21" s="150"/>
      <c r="M21" s="149">
        <f>'GIRO 7'!F20</f>
        <v>9.5</v>
      </c>
      <c r="N21" s="149">
        <f>'GIRO 7'!F21</f>
        <v>8</v>
      </c>
      <c r="O21" s="149">
        <f>'GIRO 7'!F22</f>
        <v>13</v>
      </c>
      <c r="P21" s="149">
        <f>'GIRO 7'!M10</f>
        <v>10.5</v>
      </c>
      <c r="Q21" s="149">
        <f>'GIRO 7'!M11</f>
        <v>11.5</v>
      </c>
      <c r="R21" s="149">
        <f>'GIRO 7'!M12</f>
        <v>8</v>
      </c>
      <c r="S21" s="149">
        <f>'GIRO 7'!M13</f>
        <v>12</v>
      </c>
      <c r="T21" s="149">
        <f>'GIRO 7'!M14</f>
        <v>9</v>
      </c>
      <c r="U21" s="149">
        <f>'GIRO 7'!M15</f>
        <v>8</v>
      </c>
      <c r="V21" s="149">
        <f>'GIRO 7'!M16</f>
        <v>11.5</v>
      </c>
      <c r="W21" s="149">
        <f>'GIRO 7'!M17</f>
        <v>13</v>
      </c>
      <c r="X21" s="149">
        <f>'GIRO 7'!M18</f>
        <v>16.5</v>
      </c>
      <c r="Y21" s="149">
        <f>'GIRO 7'!M19</f>
        <v>6.5</v>
      </c>
      <c r="Z21" s="149">
        <f>'GIRO 7'!M20</f>
        <v>5</v>
      </c>
      <c r="AA21" s="149">
        <f>'GIRO 7'!M21</f>
        <v>14</v>
      </c>
      <c r="AB21" s="149">
        <f>'GIRO 7'!M22</f>
        <v>14</v>
      </c>
      <c r="AC21" s="150"/>
      <c r="AD21" s="149">
        <f>'GIRO 7'!T10</f>
        <v>11.5</v>
      </c>
      <c r="AE21" s="149">
        <f>'GIRO 7'!T11</f>
        <v>12.5</v>
      </c>
      <c r="AF21" s="149">
        <f>'GIRO 7'!T12</f>
        <v>10.5</v>
      </c>
      <c r="AG21" s="149">
        <f>'GIRO 7'!T13</f>
        <v>16</v>
      </c>
      <c r="AH21" s="149">
        <f>'GIRO 7'!T14</f>
        <v>0</v>
      </c>
      <c r="AI21" s="149">
        <f>'GIRO 7'!T15</f>
        <v>0</v>
      </c>
      <c r="AJ21" s="149">
        <f>'GIRO 7'!T16</f>
        <v>0</v>
      </c>
      <c r="AK21" s="149">
        <f>'GIRO 7'!T17</f>
        <v>0</v>
      </c>
      <c r="AL21" s="149">
        <f>'GIRO 7'!T18</f>
        <v>0</v>
      </c>
      <c r="AM21" s="149">
        <f>'GIRO 7'!T19</f>
        <v>0</v>
      </c>
      <c r="AN21" s="149">
        <f>'GIRO 7'!T20</f>
        <v>0</v>
      </c>
      <c r="AO21" s="149">
        <f>'GIRO 7'!T21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54.5</v>
      </c>
      <c r="F22" s="149">
        <f t="shared" ref="F22:K22" si="21">C21+D21+E21+F21</f>
        <v>58.5</v>
      </c>
      <c r="G22" s="149">
        <f t="shared" si="21"/>
        <v>61</v>
      </c>
      <c r="H22" s="149">
        <f t="shared" si="21"/>
        <v>50</v>
      </c>
      <c r="I22" s="149">
        <f t="shared" si="21"/>
        <v>48</v>
      </c>
      <c r="J22" s="149">
        <f t="shared" si="21"/>
        <v>38</v>
      </c>
      <c r="K22" s="149">
        <f t="shared" si="21"/>
        <v>45.5</v>
      </c>
      <c r="L22" s="150"/>
      <c r="M22" s="149"/>
      <c r="N22" s="149"/>
      <c r="O22" s="149"/>
      <c r="P22" s="149">
        <f>M21+N21+O21+P21</f>
        <v>41</v>
      </c>
      <c r="Q22" s="149">
        <f t="shared" ref="Q22:AB22" si="22">N21+O21+P21+Q21</f>
        <v>43</v>
      </c>
      <c r="R22" s="149">
        <f t="shared" si="22"/>
        <v>43</v>
      </c>
      <c r="S22" s="149">
        <f t="shared" si="22"/>
        <v>42</v>
      </c>
      <c r="T22" s="149">
        <f t="shared" si="22"/>
        <v>40.5</v>
      </c>
      <c r="U22" s="149">
        <f t="shared" si="22"/>
        <v>37</v>
      </c>
      <c r="V22" s="149">
        <f t="shared" si="22"/>
        <v>40.5</v>
      </c>
      <c r="W22" s="149">
        <f t="shared" si="22"/>
        <v>41.5</v>
      </c>
      <c r="X22" s="149">
        <f t="shared" si="22"/>
        <v>49</v>
      </c>
      <c r="Y22" s="149">
        <f t="shared" si="22"/>
        <v>47.5</v>
      </c>
      <c r="Z22" s="149">
        <f t="shared" si="22"/>
        <v>41</v>
      </c>
      <c r="AA22" s="149">
        <f t="shared" si="22"/>
        <v>42</v>
      </c>
      <c r="AB22" s="149">
        <f t="shared" si="22"/>
        <v>39.5</v>
      </c>
      <c r="AC22" s="150"/>
      <c r="AD22" s="149"/>
      <c r="AE22" s="149"/>
      <c r="AF22" s="149"/>
      <c r="AG22" s="149">
        <f>AD21+AE21+AF21+AG21</f>
        <v>50.5</v>
      </c>
      <c r="AH22" s="149">
        <f t="shared" ref="AH22:AO22" si="23">AE21+AF21+AG21+AH21</f>
        <v>39</v>
      </c>
      <c r="AI22" s="149">
        <f t="shared" si="23"/>
        <v>26.5</v>
      </c>
      <c r="AJ22" s="149">
        <f t="shared" si="23"/>
        <v>16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</v>
      </c>
      <c r="AL23" s="152"/>
      <c r="AM23" s="152"/>
      <c r="AN23" s="152" t="s">
        <v>110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163.5</v>
      </c>
      <c r="C25" s="149">
        <f>'G-4'!F11</f>
        <v>176</v>
      </c>
      <c r="D25" s="149">
        <f>'G-4'!F12</f>
        <v>168.5</v>
      </c>
      <c r="E25" s="149">
        <f>'G-4'!F13</f>
        <v>137.5</v>
      </c>
      <c r="F25" s="149">
        <f>'G-4'!F14</f>
        <v>169.5</v>
      </c>
      <c r="G25" s="149">
        <f>'G-4'!F15</f>
        <v>166</v>
      </c>
      <c r="H25" s="149">
        <f>'G-4'!F16</f>
        <v>177</v>
      </c>
      <c r="I25" s="149">
        <f>'G-4'!F17</f>
        <v>178</v>
      </c>
      <c r="J25" s="149">
        <f>'G-4'!F18</f>
        <v>189.5</v>
      </c>
      <c r="K25" s="149">
        <f>'G-4'!F19</f>
        <v>146.5</v>
      </c>
      <c r="L25" s="150"/>
      <c r="M25" s="149">
        <f>'G-4'!F20</f>
        <v>163</v>
      </c>
      <c r="N25" s="149">
        <f>'G-4'!F21</f>
        <v>165.5</v>
      </c>
      <c r="O25" s="149">
        <f>'G-4'!F22</f>
        <v>186.5</v>
      </c>
      <c r="P25" s="149">
        <f>'G-4'!M10</f>
        <v>160.5</v>
      </c>
      <c r="Q25" s="149">
        <f>'G-4'!M11</f>
        <v>213.5</v>
      </c>
      <c r="R25" s="149">
        <f>'G-4'!M12</f>
        <v>181</v>
      </c>
      <c r="S25" s="149">
        <f>'G-4'!M13</f>
        <v>198.5</v>
      </c>
      <c r="T25" s="149">
        <f>'G-4'!M14</f>
        <v>167.5</v>
      </c>
      <c r="U25" s="149">
        <f>'G-4'!M15</f>
        <v>159</v>
      </c>
      <c r="V25" s="149">
        <f>'G-4'!M16</f>
        <v>176.5</v>
      </c>
      <c r="W25" s="149">
        <f>'G-4'!M17</f>
        <v>188</v>
      </c>
      <c r="X25" s="149">
        <f>'G-4'!M18</f>
        <v>210.5</v>
      </c>
      <c r="Y25" s="149">
        <f>'G-4'!M19</f>
        <v>223.5</v>
      </c>
      <c r="Z25" s="149">
        <f>'G-4'!M20</f>
        <v>161</v>
      </c>
      <c r="AA25" s="149">
        <f>'G-4'!M21</f>
        <v>197.5</v>
      </c>
      <c r="AB25" s="149">
        <f>'G-4'!M22</f>
        <v>172</v>
      </c>
      <c r="AC25" s="150"/>
      <c r="AD25" s="149">
        <f>'G-4'!T10</f>
        <v>192.5</v>
      </c>
      <c r="AE25" s="149">
        <f>'G-4'!T11</f>
        <v>216</v>
      </c>
      <c r="AF25" s="149">
        <f>'G-4'!T12</f>
        <v>209.5</v>
      </c>
      <c r="AG25" s="149">
        <f>'G-4'!T13</f>
        <v>192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645.5</v>
      </c>
      <c r="F26" s="149">
        <f t="shared" ref="F26:K26" si="24">C25+D25+E25+F25</f>
        <v>651.5</v>
      </c>
      <c r="G26" s="149">
        <f t="shared" si="24"/>
        <v>641.5</v>
      </c>
      <c r="H26" s="149">
        <f t="shared" si="24"/>
        <v>650</v>
      </c>
      <c r="I26" s="149">
        <f t="shared" si="24"/>
        <v>690.5</v>
      </c>
      <c r="J26" s="149">
        <f t="shared" si="24"/>
        <v>710.5</v>
      </c>
      <c r="K26" s="149">
        <f t="shared" si="24"/>
        <v>691</v>
      </c>
      <c r="L26" s="150"/>
      <c r="M26" s="149"/>
      <c r="N26" s="149"/>
      <c r="O26" s="149"/>
      <c r="P26" s="149">
        <f>M25+N25+O25+P25</f>
        <v>675.5</v>
      </c>
      <c r="Q26" s="149">
        <f t="shared" ref="Q26:AB26" si="25">N25+O25+P25+Q25</f>
        <v>726</v>
      </c>
      <c r="R26" s="149">
        <f t="shared" si="25"/>
        <v>741.5</v>
      </c>
      <c r="S26" s="149">
        <f t="shared" si="25"/>
        <v>753.5</v>
      </c>
      <c r="T26" s="149">
        <f t="shared" si="25"/>
        <v>760.5</v>
      </c>
      <c r="U26" s="149">
        <f t="shared" si="25"/>
        <v>706</v>
      </c>
      <c r="V26" s="149">
        <f t="shared" si="25"/>
        <v>701.5</v>
      </c>
      <c r="W26" s="149">
        <f t="shared" si="25"/>
        <v>691</v>
      </c>
      <c r="X26" s="149">
        <f t="shared" si="25"/>
        <v>734</v>
      </c>
      <c r="Y26" s="149">
        <f t="shared" si="25"/>
        <v>798.5</v>
      </c>
      <c r="Z26" s="149">
        <f t="shared" si="25"/>
        <v>783</v>
      </c>
      <c r="AA26" s="149">
        <f t="shared" si="25"/>
        <v>792.5</v>
      </c>
      <c r="AB26" s="149">
        <f t="shared" si="25"/>
        <v>754</v>
      </c>
      <c r="AC26" s="150"/>
      <c r="AD26" s="149"/>
      <c r="AE26" s="149"/>
      <c r="AF26" s="149"/>
      <c r="AG26" s="149">
        <f>AD25+AE25+AF25+AG25</f>
        <v>810</v>
      </c>
      <c r="AH26" s="149">
        <f t="shared" ref="AH26:AO26" si="26">AE25+AF25+AG25+AH25</f>
        <v>617.5</v>
      </c>
      <c r="AI26" s="149">
        <f t="shared" si="26"/>
        <v>401.5</v>
      </c>
      <c r="AJ26" s="149">
        <f t="shared" si="26"/>
        <v>192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0.76018099547511309</v>
      </c>
      <c r="H27" s="152"/>
      <c r="I27" s="152" t="s">
        <v>110</v>
      </c>
      <c r="J27" s="153">
        <f>DIRECCIONALIDAD!J39/100</f>
        <v>0.23981900452488689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0.79161028416779433</v>
      </c>
      <c r="V27" s="152"/>
      <c r="W27" s="152"/>
      <c r="X27" s="152"/>
      <c r="Y27" s="152" t="s">
        <v>110</v>
      </c>
      <c r="Z27" s="153">
        <f>DIRECCIONALIDAD!J42/100</f>
        <v>0.2083897158322057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0.76712328767123283</v>
      </c>
      <c r="AL27" s="152"/>
      <c r="AM27" s="152"/>
      <c r="AN27" s="152" t="s">
        <v>110</v>
      </c>
      <c r="AO27" s="155">
        <f>DIRECCIONALIDAD!J45/100</f>
        <v>0.23287671232876711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513.5</v>
      </c>
      <c r="C29" s="149">
        <f t="shared" ref="C29:K29" si="27">C13+C17+C21+C25</f>
        <v>523.5</v>
      </c>
      <c r="D29" s="149">
        <f t="shared" si="27"/>
        <v>588</v>
      </c>
      <c r="E29" s="149">
        <f t="shared" si="27"/>
        <v>537.5</v>
      </c>
      <c r="F29" s="149">
        <f t="shared" si="27"/>
        <v>599.5</v>
      </c>
      <c r="G29" s="149">
        <f t="shared" si="27"/>
        <v>549.5</v>
      </c>
      <c r="H29" s="149">
        <f t="shared" si="27"/>
        <v>551</v>
      </c>
      <c r="I29" s="149">
        <f t="shared" si="27"/>
        <v>511</v>
      </c>
      <c r="J29" s="149">
        <f t="shared" si="27"/>
        <v>475</v>
      </c>
      <c r="K29" s="149">
        <f t="shared" si="27"/>
        <v>482.5</v>
      </c>
      <c r="L29" s="150"/>
      <c r="M29" s="149">
        <f>M13+M17+M21+M25</f>
        <v>513</v>
      </c>
      <c r="N29" s="149">
        <f t="shared" ref="N29:AB29" si="28">N13+N17+N21+N25</f>
        <v>494.5</v>
      </c>
      <c r="O29" s="149">
        <f t="shared" si="28"/>
        <v>516</v>
      </c>
      <c r="P29" s="149">
        <f t="shared" si="28"/>
        <v>480.5</v>
      </c>
      <c r="Q29" s="149">
        <f t="shared" si="28"/>
        <v>532</v>
      </c>
      <c r="R29" s="149">
        <f t="shared" si="28"/>
        <v>493</v>
      </c>
      <c r="S29" s="149">
        <f t="shared" si="28"/>
        <v>515.5</v>
      </c>
      <c r="T29" s="149">
        <f t="shared" si="28"/>
        <v>458.5</v>
      </c>
      <c r="U29" s="149">
        <f t="shared" si="28"/>
        <v>445.5</v>
      </c>
      <c r="V29" s="149">
        <f t="shared" si="28"/>
        <v>446</v>
      </c>
      <c r="W29" s="149">
        <f t="shared" si="28"/>
        <v>452</v>
      </c>
      <c r="X29" s="149">
        <f t="shared" si="28"/>
        <v>538.5</v>
      </c>
      <c r="Y29" s="149">
        <f t="shared" si="28"/>
        <v>530.5</v>
      </c>
      <c r="Z29" s="149">
        <f t="shared" si="28"/>
        <v>490.5</v>
      </c>
      <c r="AA29" s="149">
        <f t="shared" si="28"/>
        <v>492.5</v>
      </c>
      <c r="AB29" s="149">
        <f t="shared" si="28"/>
        <v>506</v>
      </c>
      <c r="AC29" s="150"/>
      <c r="AD29" s="149">
        <f>AD13+AD17+AD21+AD25</f>
        <v>528</v>
      </c>
      <c r="AE29" s="149">
        <f t="shared" ref="AE29:AO29" si="29">AE13+AE17+AE21+AE25</f>
        <v>578</v>
      </c>
      <c r="AF29" s="149">
        <f t="shared" si="29"/>
        <v>557.5</v>
      </c>
      <c r="AG29" s="149">
        <f t="shared" si="29"/>
        <v>572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2162.5</v>
      </c>
      <c r="F30" s="149">
        <f t="shared" ref="F30:K30" si="30">C29+D29+E29+F29</f>
        <v>2248.5</v>
      </c>
      <c r="G30" s="149">
        <f t="shared" si="30"/>
        <v>2274.5</v>
      </c>
      <c r="H30" s="149">
        <f t="shared" si="30"/>
        <v>2237.5</v>
      </c>
      <c r="I30" s="149">
        <f t="shared" si="30"/>
        <v>2211</v>
      </c>
      <c r="J30" s="149">
        <f t="shared" si="30"/>
        <v>2086.5</v>
      </c>
      <c r="K30" s="149">
        <f t="shared" si="30"/>
        <v>2019.5</v>
      </c>
      <c r="L30" s="150"/>
      <c r="M30" s="149"/>
      <c r="N30" s="149"/>
      <c r="O30" s="149"/>
      <c r="P30" s="149">
        <f>M29+N29+O29+P29</f>
        <v>2004</v>
      </c>
      <c r="Q30" s="149">
        <f t="shared" ref="Q30:AB30" si="31">N29+O29+P29+Q29</f>
        <v>2023</v>
      </c>
      <c r="R30" s="149">
        <f t="shared" si="31"/>
        <v>2021.5</v>
      </c>
      <c r="S30" s="149">
        <f t="shared" si="31"/>
        <v>2021</v>
      </c>
      <c r="T30" s="149">
        <f t="shared" si="31"/>
        <v>1999</v>
      </c>
      <c r="U30" s="149">
        <f t="shared" si="31"/>
        <v>1912.5</v>
      </c>
      <c r="V30" s="149">
        <f t="shared" si="31"/>
        <v>1865.5</v>
      </c>
      <c r="W30" s="149">
        <f t="shared" si="31"/>
        <v>1802</v>
      </c>
      <c r="X30" s="149">
        <f t="shared" si="31"/>
        <v>1882</v>
      </c>
      <c r="Y30" s="149">
        <f t="shared" si="31"/>
        <v>1967</v>
      </c>
      <c r="Z30" s="149">
        <f t="shared" si="31"/>
        <v>2011.5</v>
      </c>
      <c r="AA30" s="149">
        <f t="shared" si="31"/>
        <v>2052</v>
      </c>
      <c r="AB30" s="149">
        <f t="shared" si="31"/>
        <v>2019.5</v>
      </c>
      <c r="AC30" s="150"/>
      <c r="AD30" s="149"/>
      <c r="AE30" s="149"/>
      <c r="AF30" s="149"/>
      <c r="AG30" s="149">
        <f>AD29+AE29+AF29+AG29</f>
        <v>2235.5</v>
      </c>
      <c r="AH30" s="149">
        <f t="shared" ref="AH30:AO30" si="32">AE29+AF29+AG29+AH29</f>
        <v>1707.5</v>
      </c>
      <c r="AI30" s="149">
        <f t="shared" si="32"/>
        <v>1129.5</v>
      </c>
      <c r="AJ30" s="149">
        <f t="shared" si="32"/>
        <v>572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G-3</vt:lpstr>
      <vt:lpstr>GIRO 7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'GIRO 7'!Área_de_impresión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2009-04-23T22:06:35Z</cp:lastPrinted>
  <dcterms:created xsi:type="dcterms:W3CDTF">1998-04-02T13:38:56Z</dcterms:created>
  <dcterms:modified xsi:type="dcterms:W3CDTF">2020-06-18T16:39:59Z</dcterms:modified>
</cp:coreProperties>
</file>